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655" windowHeight="5880" activeTab="3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<sst xmlns="http://schemas.openxmlformats.org/spreadsheetml/2006/main" count="346" uniqueCount="209">
  <si>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</si>
  <si>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</si>
  <si>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</si>
  <si>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</si>
  <si>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</si>
  <si>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</si>
  <si>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</si>
  <si>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</si>
  <si>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</si>
  <si>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</si>
  <si>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</si>
  <si>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</si>
  <si>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</si>
  <si>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</si>
  <si>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</si>
  <si>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</si>
  <si>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</si>
  <si>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</si>
  <si>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</si>
  <si>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</si>
  <si>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</si>
  <si>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</si>
  <si>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</si>
  <si>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</si>
  <si>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</si>
  <si>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</si>
  <si>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</si>
  <si>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</si>
  <si>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</si>
  <si>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</si>
  <si>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</si>
  <si>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</si>
  <si>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</si>
  <si>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</si>
  <si>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</si>
  <si>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</si>
  <si>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</si>
  <si>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</si>
  <si>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</si>
  <si>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</si>
  <si>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</si>
  <si>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</si>
  <si>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</si>
  <si>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</si>
  <si>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</si>
  <si>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</si>
  <si>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</si>
  <si>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Profit before finance cost,</t>
  </si>
  <si>
    <t>depreciation and amortisation,</t>
  </si>
  <si>
    <t>exceptional items, income tax,</t>
  </si>
  <si>
    <t>extraordinary items</t>
  </si>
  <si>
    <t>Finance cost</t>
  </si>
  <si>
    <t>Depreciation and amortisation</t>
  </si>
  <si>
    <t>(d)</t>
  </si>
  <si>
    <t>(e)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</si>
  <si>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</si>
  <si>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</si>
  <si>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</si>
  <si>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</si>
  <si>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</si>
  <si>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</si>
  <si>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</si>
  <si>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</si>
  <si>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</si>
  <si>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</si>
  <si>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</si>
  <si>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</si>
  <si>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</si>
  <si>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</si>
  <si>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</si>
  <si>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</si>
  <si>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</si>
  <si>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</si>
  <si>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</si>
  <si>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</si>
  <si>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</si>
  <si>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</si>
  <si>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</si>
  <si>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</si>
  <si>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</si>
  <si>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</si>
  <si>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</si>
  <si>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</si>
  <si>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</si>
  <si>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</si>
  <si>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</si>
  <si>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</si>
  <si>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</si>
  <si>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</si>
  <si>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</si>
  <si>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</si>
  <si>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</si>
  <si>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</si>
  <si>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</si>
  <si>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</si>
  <si>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</si>
  <si>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</si>
  <si>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</si>
  <si>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</si>
  <si>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</si>
  <si>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</si>
  <si>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</si>
  <si>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</si>
  <si>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</si>
  <si>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</si>
  <si>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</si>
  <si>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</si>
  <si>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</si>
  <si>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</si>
  <si>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</si>
  <si>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</si>
  <si>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</si>
  <si>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</si>
  <si>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</si>
  <si>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</si>
  <si>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</si>
  <si>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</si>
  <si>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</si>
  <si>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</si>
  <si>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</si>
  <si>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</si>
  <si>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</si>
  <si>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</si>
  <si>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</si>
  <si>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</si>
  <si>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</si>
  <si>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</si>
  <si>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</si>
  <si>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</si>
  <si>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</si>
  <si>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</si>
  <si>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</si>
  <si>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</si>
  <si>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</si>
  <si>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</si>
  <si>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</si>
  <si>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</si>
  <si>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</si>
  <si>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</si>
  <si>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</si>
  <si>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</si>
  <si>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Interest received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</si>
  <si>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</si>
  <si>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</si>
  <si>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</si>
  <si>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</si>
  <si>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Net cash generated from financing activities</t>
  </si>
  <si>
    <t>NET (DECREASE)/INCREASE IN CASH AND CASH EQUIVALENTS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</si>
  <si>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</si>
  <si>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</si>
  <si>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</si>
  <si>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</si>
  <si>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</si>
  <si>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</si>
  <si>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</si>
  <si>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</si>
  <si>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</si>
  <si>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</si>
  <si>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</si>
  <si>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</si>
  <si>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</si>
  <si>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</si>
  <si>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</si>
  <si>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</si>
  <si>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</si>
  <si>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</si>
  <si>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</si>
  <si>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</si>
  <si>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</si>
  <si>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</si>
  <si>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</si>
  <si>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</si>
  <si>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Drawdown of hire purchase</t>
  </si>
  <si>
    <t>NET CURRENT LIABILITIES</t>
  </si>
  <si>
    <t>Treasury shares</t>
  </si>
  <si>
    <t>Treasury</t>
  </si>
  <si>
    <t>Shares</t>
  </si>
  <si>
    <t>Purchase of treasury shares</t>
  </si>
  <si>
    <t>31/1/2008</t>
  </si>
  <si>
    <t>Balance at 1 February 2007</t>
  </si>
  <si>
    <t>Write off of inventories</t>
  </si>
  <si>
    <t>Unrealised loss on forex</t>
  </si>
  <si>
    <t>Inventories</t>
  </si>
  <si>
    <t>Profit/(Loss) before income tax,</t>
  </si>
  <si>
    <t>Gain on disposal of property, plant and equipment</t>
  </si>
  <si>
    <t>Profit/(Loss) after income tax</t>
  </si>
  <si>
    <t>Net profit/(loss) from ordinary</t>
  </si>
  <si>
    <t>Net profit/(loss) attributable to</t>
  </si>
  <si>
    <t>31/1/2009</t>
  </si>
  <si>
    <t>N/A</t>
  </si>
  <si>
    <t xml:space="preserve">the year ended 31 January 2008 and the accompanying explanatory notes attached to the interim financial statements </t>
  </si>
  <si>
    <t>Balance at 1 February 2008</t>
  </si>
  <si>
    <t>Provision for slow moving stocks</t>
  </si>
  <si>
    <t>Impairment loss on property,</t>
  </si>
  <si>
    <t>plant and equipment</t>
  </si>
  <si>
    <t>minority interests and impairment</t>
  </si>
  <si>
    <t>loss on property, plant and equipment</t>
  </si>
  <si>
    <t>Net profit/(loss) before taxation</t>
  </si>
  <si>
    <t>Impairment loss on property, plant and equipment</t>
  </si>
  <si>
    <t>Quarterly report on consolidated results for the period ended 31/7/2008</t>
  </si>
  <si>
    <t>31/7/2008</t>
  </si>
  <si>
    <t>31/7/2007</t>
  </si>
  <si>
    <t>Other income/(loss)</t>
  </si>
  <si>
    <t>Balance at 31 July 2008</t>
  </si>
  <si>
    <t>Balance at 30 July 2007</t>
  </si>
  <si>
    <t>Net profit for the 6 months period</t>
  </si>
  <si>
    <t>Net loss for the 6 months period</t>
  </si>
  <si>
    <t>Proceed from term loan</t>
  </si>
  <si>
    <t>29/9/2008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</si>
</sst>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t&quot;￥&quot;#,##0_);\(\t&quot;￥&quot;#,##0\)"/>
    <numFmt numFmtId="173" formatCode="\t&quot;￥&quot;#,##0_);[Red]\(\t&quot;￥&quot;#,##0\)"/>
    <numFmt numFmtId="174" formatCode="\t&quot;￥&quot;#,##0.00_);\(\t&quot;￥&quot;#,##0.00\)"/>
    <numFmt numFmtId="175" formatCode="\t&quot;￥&quot;#,##0.00_);[Red]\(\t&quot;￥&quot;#,##0.00\)"/>
    <numFmt numFmtId="176" formatCode="_(* #,##0_);_(* \(#,##0\);_(* &quot;-&quot;??_);_(@_)"/>
    <numFmt numFmtId="177" formatCode="0.0"/>
    <numFmt numFmtId="178" formatCode="_(* #,##0.0_);_(* \(#,##0.0\);_(* &quot;-&quot;??_);_(@_)"/>
    <numFmt numFmtId="179" formatCode="0.0%"/>
    <numFmt numFmtId="180" formatCode="0.000%"/>
  </numFmts>
  <fonts count="2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6" fontId="2" fillId="0" borderId="0" xfId="42" applyNumberFormat="1" applyFont="1" applyAlignment="1">
      <alignment/>
    </xf>
    <xf numFmtId="0" fontId="2" fillId="0" borderId="14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6" fontId="2" fillId="0" borderId="0" xfId="42" applyNumberFormat="1" applyFont="1" applyAlignment="1">
      <alignment/>
    </xf>
    <xf numFmtId="176" fontId="2" fillId="0" borderId="14" xfId="42" applyNumberFormat="1" applyFont="1" applyBorder="1" applyAlignment="1">
      <alignment/>
    </xf>
    <xf numFmtId="176" fontId="2" fillId="0" borderId="16" xfId="42" applyNumberFormat="1" applyFont="1" applyBorder="1" applyAlignment="1">
      <alignment/>
    </xf>
    <xf numFmtId="176" fontId="2" fillId="0" borderId="13" xfId="42" applyNumberFormat="1" applyFont="1" applyBorder="1" applyAlignment="1">
      <alignment/>
    </xf>
    <xf numFmtId="176" fontId="2" fillId="0" borderId="0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6" fontId="1" fillId="0" borderId="0" xfId="42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76" fontId="2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76" fontId="6" fillId="0" borderId="0" xfId="42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14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1" fillId="0" borderId="17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17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76" fontId="8" fillId="0" borderId="0" xfId="42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15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1" fontId="1" fillId="24" borderId="14" xfId="0" applyNumberFormat="1" applyFont="1" applyFill="1" applyBorder="1" applyAlignment="1">
      <alignment/>
    </xf>
    <xf numFmtId="41" fontId="1" fillId="24" borderId="0" xfId="0" applyNumberFormat="1" applyFont="1" applyFill="1" applyAlignment="1">
      <alignment/>
    </xf>
    <xf numFmtId="41" fontId="1" fillId="24" borderId="0" xfId="0" applyNumberFormat="1" applyFont="1" applyFill="1" applyBorder="1" applyAlignment="1">
      <alignment/>
    </xf>
    <xf numFmtId="41" fontId="2" fillId="24" borderId="0" xfId="0" applyNumberFormat="1" applyFont="1" applyFill="1" applyAlignment="1">
      <alignment/>
    </xf>
    <xf numFmtId="41" fontId="2" fillId="24" borderId="10" xfId="0" applyNumberFormat="1" applyFont="1" applyFill="1" applyBorder="1" applyAlignment="1">
      <alignment/>
    </xf>
    <xf numFmtId="41" fontId="2" fillId="24" borderId="11" xfId="0" applyNumberFormat="1" applyFont="1" applyFill="1" applyBorder="1" applyAlignment="1">
      <alignment/>
    </xf>
    <xf numFmtId="41" fontId="1" fillId="24" borderId="11" xfId="0" applyNumberFormat="1" applyFont="1" applyFill="1" applyBorder="1" applyAlignment="1">
      <alignment/>
    </xf>
    <xf numFmtId="41" fontId="1" fillId="24" borderId="17" xfId="0" applyNumberFormat="1" applyFont="1" applyFill="1" applyBorder="1" applyAlignment="1">
      <alignment/>
    </xf>
    <xf numFmtId="41" fontId="2" fillId="24" borderId="14" xfId="0" applyNumberFormat="1" applyFont="1" applyFill="1" applyBorder="1" applyAlignment="1">
      <alignment/>
    </xf>
    <xf numFmtId="41" fontId="4" fillId="24" borderId="0" xfId="0" applyNumberFormat="1" applyFont="1" applyFill="1" applyAlignment="1">
      <alignment/>
    </xf>
    <xf numFmtId="41" fontId="5" fillId="24" borderId="0" xfId="0" applyNumberFormat="1" applyFont="1" applyFill="1" applyAlignment="1">
      <alignment/>
    </xf>
    <xf numFmtId="41" fontId="5" fillId="24" borderId="10" xfId="0" applyNumberFormat="1" applyFont="1" applyFill="1" applyBorder="1" applyAlignment="1">
      <alignment/>
    </xf>
    <xf numFmtId="41" fontId="5" fillId="24" borderId="11" xfId="0" applyNumberFormat="1" applyFont="1" applyFill="1" applyBorder="1" applyAlignment="1">
      <alignment/>
    </xf>
    <xf numFmtId="41" fontId="5" fillId="24" borderId="17" xfId="0" applyNumberFormat="1" applyFont="1" applyFill="1" applyBorder="1" applyAlignment="1">
      <alignment/>
    </xf>
    <xf numFmtId="2" fontId="1" fillId="24" borderId="0" xfId="0" applyNumberFormat="1" applyFont="1" applyFill="1" applyAlignment="1">
      <alignment/>
    </xf>
    <xf numFmtId="176" fontId="1" fillId="24" borderId="0" xfId="42" applyNumberFormat="1" applyFont="1" applyFill="1" applyAlignment="1">
      <alignment/>
    </xf>
    <xf numFmtId="2" fontId="1" fillId="24" borderId="0" xfId="0" applyNumberFormat="1" applyFont="1" applyFill="1" applyAlignment="1">
      <alignment horizontal="right"/>
    </xf>
    <xf numFmtId="176" fontId="2" fillId="24" borderId="0" xfId="42" applyNumberFormat="1" applyFont="1" applyFill="1" applyAlignment="1">
      <alignment/>
    </xf>
    <xf numFmtId="2" fontId="2" fillId="24" borderId="0" xfId="0" applyNumberFormat="1" applyFont="1" applyFill="1" applyAlignment="1">
      <alignment/>
    </xf>
    <xf numFmtId="0" fontId="1" fillId="24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2" fillId="0" borderId="0" xfId="42" applyNumberFormat="1" applyFont="1" applyFill="1" applyAlignment="1">
      <alignment/>
    </xf>
    <xf numFmtId="176" fontId="2" fillId="0" borderId="14" xfId="42" applyNumberFormat="1" applyFont="1" applyFill="1" applyBorder="1" applyAlignment="1">
      <alignment/>
    </xf>
    <xf numFmtId="176" fontId="2" fillId="0" borderId="16" xfId="42" applyNumberFormat="1" applyFont="1" applyFill="1" applyBorder="1" applyAlignment="1">
      <alignment/>
    </xf>
    <xf numFmtId="176" fontId="2" fillId="0" borderId="13" xfId="42" applyNumberFormat="1" applyFont="1" applyFill="1" applyBorder="1" applyAlignment="1">
      <alignment/>
    </xf>
    <xf numFmtId="176" fontId="2" fillId="0" borderId="0" xfId="42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78">
      <selection activeCell="P95" sqref="P95"/>
    </sheetView>
  </sheetViews>
  <sheetFormatPr defaultColWidth="9.140625" defaultRowHeight="12.75"/>
  <cols>
    <col min="1" max="1" width="1.7109375" style="43" customWidth="1"/>
    <col min="2" max="2" width="3.140625" style="43" customWidth="1"/>
    <col min="3" max="3" width="3.28125" style="43" customWidth="1"/>
    <col min="4" max="4" width="8.28125" style="43" customWidth="1"/>
    <col min="5" max="5" width="13.00390625" style="43" customWidth="1"/>
    <col min="6" max="6" width="12.28125" style="43" customWidth="1"/>
    <col min="7" max="7" width="2.28125" style="43" customWidth="1"/>
    <col min="8" max="8" width="14.140625" style="84" customWidth="1"/>
    <col min="9" max="9" width="2.00390625" style="43" customWidth="1"/>
    <col min="10" max="10" width="12.421875" style="43" customWidth="1"/>
    <col min="11" max="11" width="2.140625" style="43" customWidth="1"/>
    <col min="12" max="12" width="14.00390625" style="84" bestFit="1" customWidth="1"/>
    <col min="13" max="16384" width="9.140625" style="2" customWidth="1"/>
  </cols>
  <sheetData>
    <row r="1" ht="11.25">
      <c r="A1" s="73" t="s">
        <v>0</v>
      </c>
    </row>
    <row r="2" spans="1:5" ht="11.25">
      <c r="A2" s="43" t="s">
        <v>1</v>
      </c>
      <c r="E2" s="44" t="s">
        <v>2</v>
      </c>
    </row>
    <row r="3" spans="1:6" ht="11.25">
      <c r="A3" s="43" t="s">
        <v>3</v>
      </c>
      <c r="E3" s="44" t="s">
        <v>2</v>
      </c>
      <c r="F3" s="43" t="s">
        <v>4</v>
      </c>
    </row>
    <row r="4" spans="1:6" ht="11.25">
      <c r="A4" s="43" t="s">
        <v>5</v>
      </c>
      <c r="E4" s="44" t="s">
        <v>2</v>
      </c>
      <c r="F4" s="43" t="s">
        <v>6</v>
      </c>
    </row>
    <row r="5" spans="1:6" ht="11.25">
      <c r="A5" s="43" t="s">
        <v>7</v>
      </c>
      <c r="E5" s="44" t="s">
        <v>2</v>
      </c>
      <c r="F5" s="43" t="s">
        <v>208</v>
      </c>
    </row>
    <row r="6" spans="1:6" ht="11.25">
      <c r="A6" s="43" t="s">
        <v>8</v>
      </c>
      <c r="E6" s="44" t="s">
        <v>2</v>
      </c>
      <c r="F6" s="43" t="s">
        <v>188</v>
      </c>
    </row>
    <row r="7" spans="1:6" ht="11.25">
      <c r="A7" s="43" t="s">
        <v>9</v>
      </c>
      <c r="E7" s="44" t="s">
        <v>2</v>
      </c>
      <c r="F7" s="83">
        <v>2</v>
      </c>
    </row>
    <row r="8" ht="11.25">
      <c r="E8" s="44"/>
    </row>
    <row r="9" spans="1:12" ht="11.25">
      <c r="A9" s="117" t="s">
        <v>199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11.25">
      <c r="A10" s="118" t="s">
        <v>10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ht="11.25">
      <c r="A11" s="53"/>
      <c r="B11" s="53"/>
      <c r="C11" s="53"/>
      <c r="D11" s="53"/>
      <c r="E11" s="53"/>
      <c r="F11" s="53"/>
      <c r="G11" s="53"/>
      <c r="H11" s="85"/>
      <c r="I11" s="53"/>
      <c r="J11" s="53"/>
      <c r="K11" s="53"/>
      <c r="L11" s="85"/>
    </row>
    <row r="12" ht="11.25">
      <c r="A12" s="73"/>
    </row>
    <row r="13" spans="1:12" ht="11.25">
      <c r="A13" s="117" t="s">
        <v>133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5" spans="6:12" ht="11.25">
      <c r="F15" s="119" t="s">
        <v>35</v>
      </c>
      <c r="G15" s="119"/>
      <c r="H15" s="119"/>
      <c r="I15" s="54"/>
      <c r="J15" s="119" t="s">
        <v>36</v>
      </c>
      <c r="K15" s="119"/>
      <c r="L15" s="119"/>
    </row>
    <row r="16" spans="6:12" ht="11.25">
      <c r="F16" s="55"/>
      <c r="G16" s="55"/>
      <c r="H16" s="86"/>
      <c r="I16" s="55"/>
      <c r="J16" s="55"/>
      <c r="K16" s="55"/>
      <c r="L16" s="86"/>
    </row>
    <row r="17" spans="6:12" ht="11.25">
      <c r="F17" s="54"/>
      <c r="G17" s="54"/>
      <c r="H17" s="87" t="s">
        <v>37</v>
      </c>
      <c r="I17" s="54"/>
      <c r="J17" s="54"/>
      <c r="K17" s="54"/>
      <c r="L17" s="87" t="s">
        <v>37</v>
      </c>
    </row>
    <row r="18" spans="6:12" ht="11.25">
      <c r="F18" s="54" t="s">
        <v>38</v>
      </c>
      <c r="G18" s="54"/>
      <c r="H18" s="87" t="s">
        <v>39</v>
      </c>
      <c r="I18" s="54"/>
      <c r="J18" s="54" t="s">
        <v>38</v>
      </c>
      <c r="K18" s="54"/>
      <c r="L18" s="87" t="s">
        <v>39</v>
      </c>
    </row>
    <row r="19" spans="6:12" ht="11.25">
      <c r="F19" s="54" t="s">
        <v>11</v>
      </c>
      <c r="G19" s="54"/>
      <c r="H19" s="87" t="s">
        <v>40</v>
      </c>
      <c r="I19" s="54"/>
      <c r="J19" s="54" t="s">
        <v>41</v>
      </c>
      <c r="K19" s="54"/>
      <c r="L19" s="87" t="s">
        <v>40</v>
      </c>
    </row>
    <row r="20" spans="6:12" ht="11.25">
      <c r="F20" s="54" t="s">
        <v>101</v>
      </c>
      <c r="G20" s="56"/>
      <c r="H20" s="87" t="s">
        <v>134</v>
      </c>
      <c r="I20" s="54"/>
      <c r="J20" s="54" t="s">
        <v>101</v>
      </c>
      <c r="K20" s="56"/>
      <c r="L20" s="87" t="s">
        <v>157</v>
      </c>
    </row>
    <row r="21" spans="6:12" ht="11.25">
      <c r="F21" s="54" t="s">
        <v>200</v>
      </c>
      <c r="G21" s="57"/>
      <c r="H21" s="87" t="s">
        <v>201</v>
      </c>
      <c r="I21" s="57"/>
      <c r="J21" s="54" t="s">
        <v>200</v>
      </c>
      <c r="K21" s="57"/>
      <c r="L21" s="87" t="s">
        <v>201</v>
      </c>
    </row>
    <row r="22" spans="6:12" ht="11.25">
      <c r="F22" s="54" t="s">
        <v>131</v>
      </c>
      <c r="G22" s="57"/>
      <c r="H22" s="87" t="s">
        <v>131</v>
      </c>
      <c r="I22" s="57"/>
      <c r="J22" s="54" t="s">
        <v>131</v>
      </c>
      <c r="K22" s="57"/>
      <c r="L22" s="87" t="s">
        <v>131</v>
      </c>
    </row>
    <row r="23" spans="6:12" ht="11.25">
      <c r="F23" s="54"/>
      <c r="G23" s="57"/>
      <c r="H23" s="87"/>
      <c r="I23" s="57"/>
      <c r="J23" s="54"/>
      <c r="K23" s="57"/>
      <c r="L23" s="87"/>
    </row>
    <row r="24" spans="6:12" ht="11.25">
      <c r="F24" s="54" t="s">
        <v>92</v>
      </c>
      <c r="G24" s="54"/>
      <c r="H24" s="87" t="s">
        <v>92</v>
      </c>
      <c r="I24" s="54"/>
      <c r="J24" s="54" t="s">
        <v>92</v>
      </c>
      <c r="K24" s="54"/>
      <c r="L24" s="87" t="s">
        <v>92</v>
      </c>
    </row>
    <row r="25" spans="6:12" ht="11.25">
      <c r="F25" s="44"/>
      <c r="G25" s="44"/>
      <c r="H25" s="88"/>
      <c r="I25" s="44"/>
      <c r="J25" s="44"/>
      <c r="K25" s="44"/>
      <c r="L25" s="88"/>
    </row>
    <row r="26" spans="1:12" ht="11.25">
      <c r="A26" s="44">
        <v>1</v>
      </c>
      <c r="B26" s="44" t="s">
        <v>42</v>
      </c>
      <c r="C26" s="43" t="s">
        <v>43</v>
      </c>
      <c r="F26" s="58">
        <f>J26-6060</f>
        <v>4422</v>
      </c>
      <c r="G26" s="59"/>
      <c r="H26" s="89">
        <v>9194</v>
      </c>
      <c r="I26" s="59"/>
      <c r="J26" s="58">
        <v>10482</v>
      </c>
      <c r="K26" s="59"/>
      <c r="L26" s="89">
        <v>20537</v>
      </c>
    </row>
    <row r="27" spans="1:12" ht="11.25">
      <c r="A27" s="44"/>
      <c r="B27" s="44"/>
      <c r="F27" s="60"/>
      <c r="G27" s="59"/>
      <c r="H27" s="90"/>
      <c r="I27" s="59"/>
      <c r="J27" s="60"/>
      <c r="K27" s="59"/>
      <c r="L27" s="90"/>
    </row>
    <row r="28" spans="1:12" ht="11.25">
      <c r="A28" s="44"/>
      <c r="B28" s="44" t="s">
        <v>44</v>
      </c>
      <c r="C28" s="43" t="s">
        <v>45</v>
      </c>
      <c r="F28" s="58">
        <v>0</v>
      </c>
      <c r="G28" s="59"/>
      <c r="H28" s="89">
        <v>0</v>
      </c>
      <c r="I28" s="59"/>
      <c r="J28" s="58">
        <v>0</v>
      </c>
      <c r="K28" s="59"/>
      <c r="L28" s="89">
        <v>0</v>
      </c>
    </row>
    <row r="29" spans="1:12" ht="11.25">
      <c r="A29" s="44"/>
      <c r="B29" s="44"/>
      <c r="F29" s="60"/>
      <c r="G29" s="59"/>
      <c r="H29" s="90"/>
      <c r="I29" s="59"/>
      <c r="J29" s="60"/>
      <c r="K29" s="59"/>
      <c r="L29" s="90"/>
    </row>
    <row r="30" spans="1:12" ht="11.25">
      <c r="A30" s="44"/>
      <c r="B30" s="44" t="s">
        <v>46</v>
      </c>
      <c r="C30" s="43" t="s">
        <v>202</v>
      </c>
      <c r="F30" s="58">
        <f>J30-11</f>
        <v>-24</v>
      </c>
      <c r="G30" s="59"/>
      <c r="H30" s="89">
        <v>6</v>
      </c>
      <c r="I30" s="59"/>
      <c r="J30" s="58">
        <v>-13</v>
      </c>
      <c r="K30" s="59"/>
      <c r="L30" s="89">
        <v>15</v>
      </c>
    </row>
    <row r="31" spans="1:12" ht="11.25">
      <c r="A31" s="44"/>
      <c r="B31" s="44"/>
      <c r="F31" s="52"/>
      <c r="G31" s="59"/>
      <c r="H31" s="91"/>
      <c r="I31" s="59"/>
      <c r="J31" s="52"/>
      <c r="K31" s="59"/>
      <c r="L31" s="91"/>
    </row>
    <row r="32" spans="1:12" ht="11.25">
      <c r="A32" s="44"/>
      <c r="B32" s="44" t="s">
        <v>53</v>
      </c>
      <c r="C32" s="43" t="s">
        <v>165</v>
      </c>
      <c r="F32" s="52"/>
      <c r="G32" s="59"/>
      <c r="H32" s="91"/>
      <c r="I32" s="59"/>
      <c r="J32" s="52"/>
      <c r="K32" s="59"/>
      <c r="L32" s="91"/>
    </row>
    <row r="33" spans="1:12" ht="11.25">
      <c r="A33" s="44"/>
      <c r="B33" s="44"/>
      <c r="C33" s="43" t="s">
        <v>166</v>
      </c>
      <c r="F33" s="52"/>
      <c r="G33" s="59"/>
      <c r="H33" s="91"/>
      <c r="I33" s="59"/>
      <c r="J33" s="52"/>
      <c r="K33" s="59"/>
      <c r="L33" s="91"/>
    </row>
    <row r="34" spans="1:12" ht="11.25">
      <c r="A34" s="44"/>
      <c r="B34" s="44"/>
      <c r="C34" s="43" t="s">
        <v>167</v>
      </c>
      <c r="F34" s="52"/>
      <c r="G34" s="59"/>
      <c r="H34" s="91"/>
      <c r="I34" s="59"/>
      <c r="J34" s="52"/>
      <c r="K34" s="59"/>
      <c r="L34" s="91"/>
    </row>
    <row r="35" spans="1:12" ht="11.25">
      <c r="A35" s="44"/>
      <c r="B35" s="44"/>
      <c r="C35" s="43" t="s">
        <v>168</v>
      </c>
      <c r="F35" s="52">
        <f>F41-F26-F28-F30</f>
        <v>-2931</v>
      </c>
      <c r="G35" s="59"/>
      <c r="H35" s="91">
        <f>H41-H26-H28-H30</f>
        <v>-4038</v>
      </c>
      <c r="I35" s="59"/>
      <c r="J35" s="52">
        <f>J41-J26-J28-J30</f>
        <v>-6401</v>
      </c>
      <c r="K35" s="59"/>
      <c r="L35" s="91">
        <f>L41-L26-L28-L30</f>
        <v>-7532</v>
      </c>
    </row>
    <row r="36" spans="1:12" ht="11.25">
      <c r="A36" s="44"/>
      <c r="B36" s="44"/>
      <c r="F36" s="60"/>
      <c r="G36" s="59"/>
      <c r="H36" s="92"/>
      <c r="I36" s="59"/>
      <c r="J36" s="60"/>
      <c r="K36" s="59"/>
      <c r="L36" s="92"/>
    </row>
    <row r="37" spans="1:12" ht="11.25">
      <c r="A37" s="44">
        <v>2</v>
      </c>
      <c r="B37" s="44" t="s">
        <v>42</v>
      </c>
      <c r="C37" s="43" t="s">
        <v>47</v>
      </c>
      <c r="F37" s="82"/>
      <c r="G37" s="59"/>
      <c r="H37" s="93"/>
      <c r="I37" s="59"/>
      <c r="J37" s="82"/>
      <c r="K37" s="59"/>
      <c r="L37" s="93"/>
    </row>
    <row r="38" spans="1:12" ht="11.25">
      <c r="A38" s="44"/>
      <c r="B38" s="44"/>
      <c r="C38" s="43" t="s">
        <v>48</v>
      </c>
      <c r="F38" s="63"/>
      <c r="G38" s="59"/>
      <c r="H38" s="94"/>
      <c r="I38" s="59"/>
      <c r="J38" s="63"/>
      <c r="K38" s="59"/>
      <c r="L38" s="94"/>
    </row>
    <row r="39" spans="2:12" ht="11.25">
      <c r="B39" s="44"/>
      <c r="C39" s="43" t="s">
        <v>49</v>
      </c>
      <c r="F39" s="63"/>
      <c r="G39" s="59"/>
      <c r="H39" s="94"/>
      <c r="I39" s="59"/>
      <c r="J39" s="63"/>
      <c r="K39" s="59"/>
      <c r="L39" s="94"/>
    </row>
    <row r="40" spans="2:12" ht="11.25">
      <c r="B40" s="44"/>
      <c r="C40" s="43" t="s">
        <v>195</v>
      </c>
      <c r="F40" s="63"/>
      <c r="G40" s="59"/>
      <c r="H40" s="94"/>
      <c r="I40" s="59"/>
      <c r="J40" s="63"/>
      <c r="K40" s="59"/>
      <c r="L40" s="94"/>
    </row>
    <row r="41" spans="2:12" ht="11.25">
      <c r="B41" s="44"/>
      <c r="C41" s="43" t="s">
        <v>196</v>
      </c>
      <c r="F41" s="63">
        <f>J41-2601</f>
        <v>1467</v>
      </c>
      <c r="G41" s="59"/>
      <c r="H41" s="95">
        <v>5162</v>
      </c>
      <c r="I41" s="59"/>
      <c r="J41" s="63">
        <v>4068</v>
      </c>
      <c r="K41" s="59"/>
      <c r="L41" s="95">
        <v>13020</v>
      </c>
    </row>
    <row r="42" spans="2:12" ht="11.25">
      <c r="B42" s="44"/>
      <c r="F42" s="63" t="s">
        <v>150</v>
      </c>
      <c r="G42" s="59"/>
      <c r="H42" s="95" t="s">
        <v>150</v>
      </c>
      <c r="I42" s="59"/>
      <c r="J42" s="63" t="s">
        <v>150</v>
      </c>
      <c r="K42" s="59"/>
      <c r="L42" s="95" t="s">
        <v>150</v>
      </c>
    </row>
    <row r="43" spans="2:12" ht="11.25">
      <c r="B43" s="44" t="s">
        <v>44</v>
      </c>
      <c r="C43" s="43" t="s">
        <v>51</v>
      </c>
      <c r="F43" s="63">
        <f>J43--596</f>
        <v>-618</v>
      </c>
      <c r="G43" s="59"/>
      <c r="H43" s="95">
        <v>-655</v>
      </c>
      <c r="I43" s="59"/>
      <c r="J43" s="63">
        <v>-1214</v>
      </c>
      <c r="K43" s="59"/>
      <c r="L43" s="95">
        <v>-1232</v>
      </c>
    </row>
    <row r="44" spans="2:12" ht="11.25">
      <c r="B44" s="44"/>
      <c r="F44" s="63"/>
      <c r="G44" s="59"/>
      <c r="H44" s="95"/>
      <c r="I44" s="59"/>
      <c r="J44" s="63"/>
      <c r="K44" s="59"/>
      <c r="L44" s="95"/>
    </row>
    <row r="45" spans="2:12" ht="11.25">
      <c r="B45" s="44" t="s">
        <v>46</v>
      </c>
      <c r="C45" s="43" t="s">
        <v>52</v>
      </c>
      <c r="F45" s="63">
        <f>J45--1809</f>
        <v>-1825</v>
      </c>
      <c r="G45" s="59"/>
      <c r="H45" s="95">
        <v>-3379</v>
      </c>
      <c r="I45" s="59"/>
      <c r="J45" s="63">
        <f>-3633-1</f>
        <v>-3634</v>
      </c>
      <c r="K45" s="59"/>
      <c r="L45" s="95">
        <v>-6533</v>
      </c>
    </row>
    <row r="46" spans="2:12" ht="11.25">
      <c r="B46" s="44"/>
      <c r="F46" s="63"/>
      <c r="G46" s="59"/>
      <c r="H46" s="95"/>
      <c r="I46" s="59"/>
      <c r="J46" s="63"/>
      <c r="K46" s="59"/>
      <c r="L46" s="95"/>
    </row>
    <row r="47" spans="2:12" ht="11.25">
      <c r="B47" s="44" t="s">
        <v>53</v>
      </c>
      <c r="C47" s="43" t="s">
        <v>193</v>
      </c>
      <c r="F47" s="63"/>
      <c r="G47" s="59"/>
      <c r="H47" s="95"/>
      <c r="I47" s="59"/>
      <c r="J47" s="63"/>
      <c r="K47" s="59"/>
      <c r="L47" s="95"/>
    </row>
    <row r="48" spans="2:12" ht="11.25">
      <c r="B48" s="2"/>
      <c r="C48" s="43" t="s">
        <v>194</v>
      </c>
      <c r="F48" s="65">
        <f>J48--3610</f>
        <v>-3943</v>
      </c>
      <c r="G48" s="59"/>
      <c r="H48" s="96">
        <v>0</v>
      </c>
      <c r="I48" s="59"/>
      <c r="J48" s="65">
        <v>-7553</v>
      </c>
      <c r="K48" s="59"/>
      <c r="L48" s="96">
        <v>0</v>
      </c>
    </row>
    <row r="49" spans="2:12" ht="11.25">
      <c r="B49" s="44"/>
      <c r="F49" s="52"/>
      <c r="G49" s="59"/>
      <c r="H49" s="91"/>
      <c r="I49" s="59"/>
      <c r="J49" s="52"/>
      <c r="K49" s="59"/>
      <c r="L49" s="91"/>
    </row>
    <row r="50" spans="2:12" ht="11.25">
      <c r="B50" s="44" t="s">
        <v>54</v>
      </c>
      <c r="C50" s="43" t="s">
        <v>183</v>
      </c>
      <c r="F50" s="23">
        <f>F41+F43+F45+F48</f>
        <v>-4919</v>
      </c>
      <c r="G50" s="59"/>
      <c r="H50" s="92">
        <f>H41+H43+H45+H48</f>
        <v>1128</v>
      </c>
      <c r="I50" s="59"/>
      <c r="J50" s="23">
        <f>J41+J43+J45+J48</f>
        <v>-8333</v>
      </c>
      <c r="K50" s="59"/>
      <c r="L50" s="92">
        <f>L41+L43+L45+L48</f>
        <v>5255</v>
      </c>
    </row>
    <row r="51" spans="2:12" ht="11.25">
      <c r="B51" s="44"/>
      <c r="C51" s="43" t="s">
        <v>55</v>
      </c>
      <c r="F51" s="60"/>
      <c r="G51" s="59"/>
      <c r="H51" s="90"/>
      <c r="I51" s="59"/>
      <c r="J51" s="60"/>
      <c r="K51" s="59"/>
      <c r="L51" s="92"/>
    </row>
    <row r="52" spans="2:12" ht="11.25">
      <c r="B52" s="44"/>
      <c r="C52" s="43" t="s">
        <v>50</v>
      </c>
      <c r="F52" s="60"/>
      <c r="G52" s="59"/>
      <c r="H52" s="90"/>
      <c r="I52" s="59"/>
      <c r="J52" s="60"/>
      <c r="K52" s="59"/>
      <c r="L52" s="90"/>
    </row>
    <row r="53" spans="2:12" ht="11.25">
      <c r="B53" s="44"/>
      <c r="F53" s="60"/>
      <c r="G53" s="59"/>
      <c r="H53" s="90"/>
      <c r="I53" s="59"/>
      <c r="J53" s="60"/>
      <c r="K53" s="59"/>
      <c r="L53" s="92"/>
    </row>
    <row r="54" spans="2:12" ht="11.25">
      <c r="B54" s="44" t="s">
        <v>56</v>
      </c>
      <c r="C54" s="43" t="s">
        <v>57</v>
      </c>
      <c r="F54" s="60"/>
      <c r="G54" s="59"/>
      <c r="H54" s="90"/>
      <c r="I54" s="59"/>
      <c r="J54" s="60"/>
      <c r="K54" s="59"/>
      <c r="L54" s="92"/>
    </row>
    <row r="55" spans="2:12" ht="11.25">
      <c r="B55" s="44"/>
      <c r="C55" s="43" t="s">
        <v>58</v>
      </c>
      <c r="F55" s="58">
        <v>0</v>
      </c>
      <c r="G55" s="59"/>
      <c r="H55" s="89">
        <v>0</v>
      </c>
      <c r="I55" s="59"/>
      <c r="J55" s="58">
        <v>0</v>
      </c>
      <c r="K55" s="59"/>
      <c r="L55" s="97">
        <v>0</v>
      </c>
    </row>
    <row r="56" spans="2:12" ht="11.25">
      <c r="B56" s="44"/>
      <c r="F56" s="60"/>
      <c r="G56" s="59"/>
      <c r="H56" s="90"/>
      <c r="I56" s="59"/>
      <c r="J56" s="60"/>
      <c r="K56" s="59"/>
      <c r="L56" s="92"/>
    </row>
    <row r="57" spans="2:12" ht="11.25">
      <c r="B57" s="44" t="s">
        <v>59</v>
      </c>
      <c r="C57" s="43" t="s">
        <v>183</v>
      </c>
      <c r="F57" s="60"/>
      <c r="G57" s="59"/>
      <c r="H57" s="90"/>
      <c r="I57" s="59"/>
      <c r="J57" s="60"/>
      <c r="K57" s="59"/>
      <c r="L57" s="92"/>
    </row>
    <row r="58" spans="2:12" ht="11.25">
      <c r="B58" s="44"/>
      <c r="C58" s="43" t="s">
        <v>55</v>
      </c>
      <c r="F58" s="60"/>
      <c r="G58" s="59"/>
      <c r="H58" s="90"/>
      <c r="I58" s="59"/>
      <c r="J58" s="60"/>
      <c r="K58" s="59"/>
      <c r="L58" s="92"/>
    </row>
    <row r="59" spans="2:12" ht="11.25">
      <c r="B59" s="44"/>
      <c r="C59" s="43" t="s">
        <v>60</v>
      </c>
      <c r="F59" s="60"/>
      <c r="G59" s="59"/>
      <c r="H59" s="90"/>
      <c r="I59" s="59"/>
      <c r="J59" s="60"/>
      <c r="K59" s="59"/>
      <c r="L59" s="92"/>
    </row>
    <row r="60" spans="2:12" ht="11.25">
      <c r="B60" s="44"/>
      <c r="C60" s="43" t="s">
        <v>61</v>
      </c>
      <c r="F60" s="60"/>
      <c r="G60" s="59"/>
      <c r="H60" s="90"/>
      <c r="I60" s="59"/>
      <c r="J60" s="60"/>
      <c r="K60" s="59"/>
      <c r="L60" s="92"/>
    </row>
    <row r="61" spans="2:12" ht="11.25">
      <c r="B61" s="44"/>
      <c r="C61" s="43" t="s">
        <v>62</v>
      </c>
      <c r="F61" s="60">
        <f>F50+F55</f>
        <v>-4919</v>
      </c>
      <c r="G61" s="59"/>
      <c r="H61" s="90">
        <f>H50+H55</f>
        <v>1128</v>
      </c>
      <c r="I61" s="59"/>
      <c r="J61" s="60">
        <f>J50+J55</f>
        <v>-8333</v>
      </c>
      <c r="K61" s="59"/>
      <c r="L61" s="90">
        <f>L50+L55</f>
        <v>5255</v>
      </c>
    </row>
    <row r="62" spans="2:12" ht="11.25">
      <c r="B62" s="44"/>
      <c r="F62" s="23"/>
      <c r="G62" s="59"/>
      <c r="H62" s="92"/>
      <c r="I62" s="59"/>
      <c r="J62" s="23"/>
      <c r="K62" s="59"/>
      <c r="L62" s="92"/>
    </row>
    <row r="63" spans="2:12" ht="11.25">
      <c r="B63" s="44" t="s">
        <v>63</v>
      </c>
      <c r="C63" s="43" t="s">
        <v>64</v>
      </c>
      <c r="F63" s="58">
        <f>J63-1190</f>
        <v>1098</v>
      </c>
      <c r="G63" s="59"/>
      <c r="H63" s="89">
        <v>-147</v>
      </c>
      <c r="I63" s="59"/>
      <c r="J63" s="58">
        <v>2288</v>
      </c>
      <c r="K63" s="59"/>
      <c r="L63" s="89">
        <v>-3456</v>
      </c>
    </row>
    <row r="64" spans="2:12" ht="11.25">
      <c r="B64" s="44"/>
      <c r="F64" s="23"/>
      <c r="G64" s="59"/>
      <c r="H64" s="92"/>
      <c r="I64" s="59"/>
      <c r="J64" s="23"/>
      <c r="K64" s="59"/>
      <c r="L64" s="92"/>
    </row>
    <row r="65" spans="2:12" ht="11.25">
      <c r="B65" s="44"/>
      <c r="F65" s="23"/>
      <c r="G65" s="59"/>
      <c r="H65" s="92"/>
      <c r="I65" s="59"/>
      <c r="J65" s="23"/>
      <c r="K65" s="59"/>
      <c r="L65" s="92"/>
    </row>
    <row r="66" spans="2:12" ht="11.25">
      <c r="B66" s="44"/>
      <c r="F66" s="23"/>
      <c r="G66" s="59"/>
      <c r="H66" s="92"/>
      <c r="I66" s="59"/>
      <c r="J66" s="23"/>
      <c r="K66" s="59"/>
      <c r="L66" s="92"/>
    </row>
    <row r="67" spans="2:12" ht="11.25">
      <c r="B67" s="44"/>
      <c r="F67" s="23"/>
      <c r="G67" s="59"/>
      <c r="H67" s="92"/>
      <c r="I67" s="59"/>
      <c r="J67" s="23"/>
      <c r="K67" s="59"/>
      <c r="L67" s="92"/>
    </row>
    <row r="68" spans="2:12" ht="11.25">
      <c r="B68" s="44" t="s">
        <v>65</v>
      </c>
      <c r="C68" s="44" t="s">
        <v>65</v>
      </c>
      <c r="D68" s="43" t="s">
        <v>185</v>
      </c>
      <c r="F68" s="23"/>
      <c r="G68" s="59"/>
      <c r="H68" s="92"/>
      <c r="I68" s="59"/>
      <c r="J68" s="23"/>
      <c r="K68" s="59"/>
      <c r="L68" s="92"/>
    </row>
    <row r="69" spans="2:12" ht="11.25">
      <c r="B69" s="44"/>
      <c r="C69" s="44"/>
      <c r="D69" s="43" t="s">
        <v>66</v>
      </c>
      <c r="F69" s="23"/>
      <c r="G69" s="59"/>
      <c r="H69" s="92"/>
      <c r="I69" s="59"/>
      <c r="J69" s="23"/>
      <c r="K69" s="59"/>
      <c r="L69" s="92"/>
    </row>
    <row r="70" spans="2:12" ht="11.25">
      <c r="B70" s="44"/>
      <c r="C70" s="44"/>
      <c r="D70" s="43" t="s">
        <v>67</v>
      </c>
      <c r="F70" s="60">
        <f>SUM(F61:F63)</f>
        <v>-3821</v>
      </c>
      <c r="G70" s="59"/>
      <c r="H70" s="90">
        <f>SUM(H61:H63)</f>
        <v>981</v>
      </c>
      <c r="I70" s="59"/>
      <c r="J70" s="60">
        <f>SUM(J61:J63)</f>
        <v>-6045</v>
      </c>
      <c r="K70" s="59"/>
      <c r="L70" s="90">
        <f>SUM(L61:L63)</f>
        <v>1799</v>
      </c>
    </row>
    <row r="71" spans="2:12" ht="11.25">
      <c r="B71" s="44"/>
      <c r="C71" s="44"/>
      <c r="F71" s="23"/>
      <c r="G71" s="59"/>
      <c r="H71" s="92"/>
      <c r="I71" s="59"/>
      <c r="J71" s="23"/>
      <c r="K71" s="59"/>
      <c r="L71" s="92"/>
    </row>
    <row r="72" spans="2:12" ht="11.25">
      <c r="B72" s="44"/>
      <c r="C72" s="44" t="s">
        <v>68</v>
      </c>
      <c r="D72" s="43" t="s">
        <v>69</v>
      </c>
      <c r="F72" s="23">
        <v>0</v>
      </c>
      <c r="G72" s="59"/>
      <c r="H72" s="92">
        <v>0</v>
      </c>
      <c r="I72" s="59"/>
      <c r="J72" s="23">
        <v>0</v>
      </c>
      <c r="K72" s="59"/>
      <c r="L72" s="92">
        <v>0</v>
      </c>
    </row>
    <row r="73" spans="2:12" ht="11.25">
      <c r="B73" s="44"/>
      <c r="C73" s="44"/>
      <c r="F73" s="23"/>
      <c r="G73" s="59"/>
      <c r="H73" s="92"/>
      <c r="I73" s="59"/>
      <c r="J73" s="23"/>
      <c r="K73" s="59"/>
      <c r="L73" s="92"/>
    </row>
    <row r="74" spans="2:12" ht="11.25">
      <c r="B74" s="44" t="s">
        <v>70</v>
      </c>
      <c r="C74" s="43" t="s">
        <v>71</v>
      </c>
      <c r="F74" s="23"/>
      <c r="G74" s="59"/>
      <c r="H74" s="92"/>
      <c r="I74" s="59"/>
      <c r="J74" s="23"/>
      <c r="K74" s="59"/>
      <c r="L74" s="92"/>
    </row>
    <row r="75" spans="2:12" ht="11.25">
      <c r="B75" s="44"/>
      <c r="C75" s="43" t="s">
        <v>72</v>
      </c>
      <c r="F75" s="61">
        <v>0</v>
      </c>
      <c r="G75" s="59"/>
      <c r="H75" s="97">
        <v>0</v>
      </c>
      <c r="I75" s="59"/>
      <c r="J75" s="61">
        <v>0</v>
      </c>
      <c r="K75" s="59"/>
      <c r="L75" s="97">
        <v>0</v>
      </c>
    </row>
    <row r="76" spans="2:12" ht="11.25">
      <c r="B76" s="44"/>
      <c r="F76" s="23"/>
      <c r="G76" s="59"/>
      <c r="H76" s="92"/>
      <c r="I76" s="59"/>
      <c r="J76" s="23"/>
      <c r="K76" s="59"/>
      <c r="L76" s="92"/>
    </row>
    <row r="77" spans="2:12" ht="11.25">
      <c r="B77" s="44" t="s">
        <v>73</v>
      </c>
      <c r="C77" s="43" t="s">
        <v>186</v>
      </c>
      <c r="F77" s="23"/>
      <c r="G77" s="59"/>
      <c r="H77" s="92"/>
      <c r="I77" s="59"/>
      <c r="J77" s="23"/>
      <c r="K77" s="59"/>
      <c r="L77" s="92"/>
    </row>
    <row r="78" spans="2:12" ht="11.25">
      <c r="B78" s="44"/>
      <c r="C78" s="43" t="s">
        <v>74</v>
      </c>
      <c r="F78" s="23"/>
      <c r="G78" s="59"/>
      <c r="H78" s="92"/>
      <c r="I78" s="59"/>
      <c r="J78" s="23"/>
      <c r="K78" s="59"/>
      <c r="L78" s="92"/>
    </row>
    <row r="79" spans="2:12" ht="11.25">
      <c r="B79" s="44"/>
      <c r="C79" s="43" t="s">
        <v>75</v>
      </c>
      <c r="F79" s="66">
        <f>SUM(F70:F75)</f>
        <v>-3821</v>
      </c>
      <c r="G79" s="59"/>
      <c r="H79" s="98">
        <f>SUM(H70:H75)</f>
        <v>981</v>
      </c>
      <c r="I79" s="67"/>
      <c r="J79" s="66">
        <f>SUM(J70:J75)</f>
        <v>-6045</v>
      </c>
      <c r="K79" s="67"/>
      <c r="L79" s="98">
        <f>SUM(L70:L75)</f>
        <v>1799</v>
      </c>
    </row>
    <row r="80" spans="2:12" ht="11.25">
      <c r="B80" s="44"/>
      <c r="F80" s="67"/>
      <c r="G80" s="59"/>
      <c r="H80" s="99"/>
      <c r="I80" s="67"/>
      <c r="J80" s="67"/>
      <c r="K80" s="67"/>
      <c r="L80" s="99"/>
    </row>
    <row r="81" spans="2:12" ht="11.25">
      <c r="B81" s="44" t="s">
        <v>76</v>
      </c>
      <c r="C81" s="44" t="s">
        <v>65</v>
      </c>
      <c r="D81" s="43" t="s">
        <v>77</v>
      </c>
      <c r="F81" s="68">
        <v>0</v>
      </c>
      <c r="G81" s="59"/>
      <c r="H81" s="100">
        <v>0</v>
      </c>
      <c r="I81" s="67"/>
      <c r="J81" s="68">
        <v>0</v>
      </c>
      <c r="K81" s="67"/>
      <c r="L81" s="100">
        <v>0</v>
      </c>
    </row>
    <row r="82" spans="2:12" ht="11.25">
      <c r="B82" s="44"/>
      <c r="C82" s="44" t="s">
        <v>68</v>
      </c>
      <c r="D82" s="43" t="s">
        <v>69</v>
      </c>
      <c r="F82" s="69">
        <v>0</v>
      </c>
      <c r="G82" s="59"/>
      <c r="H82" s="101">
        <v>0</v>
      </c>
      <c r="I82" s="67"/>
      <c r="J82" s="69">
        <v>0</v>
      </c>
      <c r="K82" s="67"/>
      <c r="L82" s="101">
        <v>0</v>
      </c>
    </row>
    <row r="83" spans="2:12" ht="11.25">
      <c r="B83" s="44"/>
      <c r="C83" s="44" t="s">
        <v>78</v>
      </c>
      <c r="D83" s="43" t="s">
        <v>77</v>
      </c>
      <c r="F83" s="69"/>
      <c r="G83" s="59"/>
      <c r="H83" s="101"/>
      <c r="I83" s="67"/>
      <c r="J83" s="69"/>
      <c r="K83" s="67"/>
      <c r="L83" s="101"/>
    </row>
    <row r="84" spans="2:12" ht="11.25">
      <c r="B84" s="44"/>
      <c r="C84" s="44"/>
      <c r="D84" s="43" t="s">
        <v>79</v>
      </c>
      <c r="F84" s="69"/>
      <c r="G84" s="59"/>
      <c r="H84" s="101"/>
      <c r="I84" s="67"/>
      <c r="J84" s="69"/>
      <c r="K84" s="67"/>
      <c r="L84" s="101"/>
    </row>
    <row r="85" spans="2:12" ht="11.25">
      <c r="B85" s="44"/>
      <c r="C85" s="44"/>
      <c r="D85" s="43" t="s">
        <v>80</v>
      </c>
      <c r="F85" s="70">
        <v>0</v>
      </c>
      <c r="G85" s="59"/>
      <c r="H85" s="102">
        <v>0</v>
      </c>
      <c r="I85" s="67"/>
      <c r="J85" s="70">
        <v>0</v>
      </c>
      <c r="K85" s="67"/>
      <c r="L85" s="102">
        <v>0</v>
      </c>
    </row>
    <row r="86" spans="2:12" ht="11.25">
      <c r="B86" s="44"/>
      <c r="C86" s="44"/>
      <c r="F86" s="67"/>
      <c r="G86" s="59"/>
      <c r="H86" s="99"/>
      <c r="I86" s="67"/>
      <c r="J86" s="67"/>
      <c r="K86" s="67"/>
      <c r="L86" s="99"/>
    </row>
    <row r="87" spans="2:12" ht="11.25">
      <c r="B87" s="44" t="s">
        <v>81</v>
      </c>
      <c r="C87" s="43" t="s">
        <v>187</v>
      </c>
      <c r="F87" s="67"/>
      <c r="G87" s="59"/>
      <c r="H87" s="99"/>
      <c r="I87" s="67"/>
      <c r="J87" s="67"/>
      <c r="K87" s="67"/>
      <c r="L87" s="99"/>
    </row>
    <row r="88" spans="2:12" ht="11.25">
      <c r="B88" s="44"/>
      <c r="C88" s="43" t="s">
        <v>82</v>
      </c>
      <c r="F88" s="66">
        <f>SUM(F79:F85)</f>
        <v>-3821</v>
      </c>
      <c r="G88" s="59"/>
      <c r="H88" s="98">
        <f>SUM(H79:H85)</f>
        <v>981</v>
      </c>
      <c r="I88" s="67"/>
      <c r="J88" s="66">
        <f>SUM(J79:J85)</f>
        <v>-6045</v>
      </c>
      <c r="K88" s="67"/>
      <c r="L88" s="98">
        <f>SUM(L79:L85)</f>
        <v>1799</v>
      </c>
    </row>
    <row r="89" spans="2:12" ht="11.25">
      <c r="B89" s="44"/>
      <c r="F89" s="23"/>
      <c r="G89" s="59"/>
      <c r="H89" s="92"/>
      <c r="I89" s="59"/>
      <c r="J89" s="23"/>
      <c r="K89" s="59"/>
      <c r="L89" s="92"/>
    </row>
    <row r="90" spans="1:12" ht="11.25">
      <c r="A90" s="44">
        <v>3</v>
      </c>
      <c r="B90" s="43" t="s">
        <v>83</v>
      </c>
      <c r="F90" s="23"/>
      <c r="G90" s="59"/>
      <c r="H90" s="92"/>
      <c r="I90" s="59"/>
      <c r="J90" s="23"/>
      <c r="K90" s="59"/>
      <c r="L90" s="92"/>
    </row>
    <row r="91" spans="1:12" ht="11.25">
      <c r="A91" s="44"/>
      <c r="B91" s="43" t="s">
        <v>84</v>
      </c>
      <c r="F91" s="23"/>
      <c r="G91" s="59"/>
      <c r="H91" s="92"/>
      <c r="I91" s="59"/>
      <c r="J91" s="23"/>
      <c r="K91" s="59"/>
      <c r="L91" s="92"/>
    </row>
    <row r="92" spans="1:12" ht="11.25">
      <c r="A92" s="44"/>
      <c r="B92" s="43" t="s">
        <v>85</v>
      </c>
      <c r="F92" s="23"/>
      <c r="G92" s="59"/>
      <c r="H92" s="92"/>
      <c r="I92" s="59"/>
      <c r="J92" s="23"/>
      <c r="K92" s="59"/>
      <c r="L92" s="92"/>
    </row>
    <row r="93" spans="1:12" ht="11.25">
      <c r="A93" s="44"/>
      <c r="B93" s="44" t="s">
        <v>42</v>
      </c>
      <c r="C93" s="43" t="s">
        <v>135</v>
      </c>
      <c r="F93" s="71">
        <f>F88/F96*100</f>
        <v>-5.255484492125714</v>
      </c>
      <c r="G93" s="47"/>
      <c r="H93" s="103">
        <f>H88/H96*100</f>
        <v>1.349288219517227</v>
      </c>
      <c r="I93" s="47"/>
      <c r="J93" s="71">
        <f>J88/J96*100</f>
        <v>-8.314421291520528</v>
      </c>
      <c r="K93" s="47"/>
      <c r="L93" s="103">
        <f>L88/L96*100</f>
        <v>2.474382779726291</v>
      </c>
    </row>
    <row r="94" spans="1:13" ht="11.25">
      <c r="A94" s="44"/>
      <c r="B94" s="44"/>
      <c r="C94" s="78"/>
      <c r="G94" s="72"/>
      <c r="I94" s="72"/>
      <c r="K94" s="72"/>
      <c r="M94" s="16"/>
    </row>
    <row r="95" spans="1:13" ht="11.25">
      <c r="A95" s="44"/>
      <c r="B95" s="44"/>
      <c r="C95" s="43" t="s">
        <v>136</v>
      </c>
      <c r="F95" s="71"/>
      <c r="G95" s="47"/>
      <c r="H95" s="103"/>
      <c r="I95" s="47"/>
      <c r="J95" s="71"/>
      <c r="K95" s="47"/>
      <c r="L95" s="103"/>
      <c r="M95" s="16"/>
    </row>
    <row r="96" spans="1:13" s="43" customFormat="1" ht="11.25">
      <c r="A96" s="44"/>
      <c r="B96" s="44"/>
      <c r="C96" s="43" t="s">
        <v>137</v>
      </c>
      <c r="F96" s="46">
        <v>72705</v>
      </c>
      <c r="G96" s="47"/>
      <c r="H96" s="104">
        <v>72705</v>
      </c>
      <c r="I96" s="47"/>
      <c r="J96" s="46">
        <v>72705</v>
      </c>
      <c r="K96" s="47"/>
      <c r="L96" s="104">
        <v>72705</v>
      </c>
      <c r="M96" s="48"/>
    </row>
    <row r="97" spans="1:13" s="43" customFormat="1" ht="11.25">
      <c r="A97" s="44"/>
      <c r="B97" s="44"/>
      <c r="F97" s="46"/>
      <c r="G97" s="47"/>
      <c r="H97" s="104"/>
      <c r="I97" s="47"/>
      <c r="J97" s="46"/>
      <c r="K97" s="47"/>
      <c r="L97" s="106"/>
      <c r="M97" s="48"/>
    </row>
    <row r="98" spans="1:13" s="43" customFormat="1" ht="11.25">
      <c r="A98" s="44"/>
      <c r="B98" s="44" t="s">
        <v>44</v>
      </c>
      <c r="C98" s="43" t="s">
        <v>86</v>
      </c>
      <c r="F98" s="71"/>
      <c r="G98" s="47"/>
      <c r="H98" s="103"/>
      <c r="I98" s="47"/>
      <c r="J98" s="71"/>
      <c r="K98" s="47"/>
      <c r="L98" s="107"/>
      <c r="M98" s="48"/>
    </row>
    <row r="99" spans="1:13" s="43" customFormat="1" ht="11.25">
      <c r="A99" s="44"/>
      <c r="B99" s="44"/>
      <c r="C99" s="43" t="s">
        <v>87</v>
      </c>
      <c r="F99" s="50">
        <f>F88/F102*100</f>
        <v>-5.255484492125714</v>
      </c>
      <c r="G99" s="47"/>
      <c r="H99" s="105">
        <f>H88/H102*100</f>
        <v>1.349288219517227</v>
      </c>
      <c r="I99" s="47"/>
      <c r="J99" s="50">
        <f>J88/J102*100</f>
        <v>-8.314421291520528</v>
      </c>
      <c r="K99" s="47"/>
      <c r="L99" s="105">
        <f>L88/L102*100</f>
        <v>2.474382779726291</v>
      </c>
      <c r="M99" s="48"/>
    </row>
    <row r="100" spans="1:13" s="43" customFormat="1" ht="11.25">
      <c r="A100" s="44"/>
      <c r="B100" s="44"/>
      <c r="F100" s="50"/>
      <c r="G100" s="47"/>
      <c r="H100" s="105"/>
      <c r="I100" s="47"/>
      <c r="J100" s="50"/>
      <c r="K100" s="47"/>
      <c r="L100" s="105"/>
      <c r="M100" s="48"/>
    </row>
    <row r="101" spans="1:13" s="43" customFormat="1" ht="11.25">
      <c r="A101" s="44"/>
      <c r="B101" s="44"/>
      <c r="C101" s="43" t="s">
        <v>136</v>
      </c>
      <c r="F101" s="50"/>
      <c r="G101" s="47"/>
      <c r="H101" s="105"/>
      <c r="I101" s="47"/>
      <c r="J101" s="50"/>
      <c r="K101" s="47"/>
      <c r="L101" s="105"/>
      <c r="M101" s="48"/>
    </row>
    <row r="102" spans="1:13" s="43" customFormat="1" ht="11.25">
      <c r="A102" s="44"/>
      <c r="B102" s="44"/>
      <c r="C102" s="43" t="s">
        <v>137</v>
      </c>
      <c r="F102" s="46">
        <v>72705</v>
      </c>
      <c r="G102" s="51"/>
      <c r="H102" s="104">
        <v>72705</v>
      </c>
      <c r="I102" s="76"/>
      <c r="J102" s="46">
        <v>72705</v>
      </c>
      <c r="K102" s="77"/>
      <c r="L102" s="104">
        <v>72705</v>
      </c>
      <c r="M102" s="48"/>
    </row>
    <row r="103" spans="1:13" s="43" customFormat="1" ht="11.25">
      <c r="A103" s="44"/>
      <c r="B103" s="44"/>
      <c r="F103" s="71"/>
      <c r="G103" s="47"/>
      <c r="H103" s="103"/>
      <c r="I103" s="47"/>
      <c r="J103" s="71"/>
      <c r="K103" s="47"/>
      <c r="L103" s="107"/>
      <c r="M103" s="48"/>
    </row>
    <row r="104" spans="1:13" s="43" customFormat="1" ht="11.25">
      <c r="A104" s="44"/>
      <c r="B104" s="44"/>
      <c r="F104" s="71"/>
      <c r="G104" s="47"/>
      <c r="H104" s="103"/>
      <c r="I104" s="47"/>
      <c r="J104" s="71"/>
      <c r="K104" s="47"/>
      <c r="L104" s="107"/>
      <c r="M104" s="48"/>
    </row>
    <row r="105" spans="1:13" ht="11.25">
      <c r="A105" s="44">
        <v>4</v>
      </c>
      <c r="B105" s="44" t="s">
        <v>42</v>
      </c>
      <c r="C105" s="43" t="s">
        <v>88</v>
      </c>
      <c r="F105" s="50" t="s">
        <v>189</v>
      </c>
      <c r="G105" s="47"/>
      <c r="H105" s="105" t="s">
        <v>189</v>
      </c>
      <c r="I105" s="47"/>
      <c r="J105" s="50" t="s">
        <v>189</v>
      </c>
      <c r="K105" s="47"/>
      <c r="L105" s="105" t="s">
        <v>189</v>
      </c>
      <c r="M105" s="16"/>
    </row>
    <row r="106" spans="2:13" ht="11.25">
      <c r="B106" s="44" t="s">
        <v>44</v>
      </c>
      <c r="C106" s="43" t="s">
        <v>89</v>
      </c>
      <c r="F106" s="50" t="s">
        <v>189</v>
      </c>
      <c r="G106" s="47"/>
      <c r="H106" s="105" t="s">
        <v>189</v>
      </c>
      <c r="I106" s="47"/>
      <c r="J106" s="50" t="s">
        <v>189</v>
      </c>
      <c r="K106" s="47"/>
      <c r="L106" s="105" t="s">
        <v>189</v>
      </c>
      <c r="M106" s="16"/>
    </row>
    <row r="107" spans="2:13" ht="11.25">
      <c r="B107" s="44"/>
      <c r="F107" s="50"/>
      <c r="G107" s="47"/>
      <c r="H107" s="105"/>
      <c r="I107" s="47"/>
      <c r="J107" s="50"/>
      <c r="K107" s="47"/>
      <c r="L107" s="105"/>
      <c r="M107" s="16"/>
    </row>
    <row r="108" spans="2:13" ht="11.25">
      <c r="B108" s="44"/>
      <c r="F108" s="50"/>
      <c r="G108" s="48"/>
      <c r="H108" s="105"/>
      <c r="I108" s="48"/>
      <c r="J108" s="50"/>
      <c r="K108" s="48"/>
      <c r="L108" s="105"/>
      <c r="M108" s="16"/>
    </row>
    <row r="109" spans="2:13" ht="11.25">
      <c r="B109" s="44"/>
      <c r="F109" s="50"/>
      <c r="G109" s="48"/>
      <c r="H109" s="105"/>
      <c r="I109" s="48"/>
      <c r="J109" s="50"/>
      <c r="K109" s="48"/>
      <c r="L109" s="105"/>
      <c r="M109" s="16"/>
    </row>
    <row r="110" spans="2:13" ht="11.25">
      <c r="B110" s="44"/>
      <c r="F110" s="50"/>
      <c r="G110" s="48"/>
      <c r="H110" s="105"/>
      <c r="I110" s="48"/>
      <c r="J110" s="50"/>
      <c r="K110" s="48"/>
      <c r="L110" s="105"/>
      <c r="M110" s="16"/>
    </row>
    <row r="111" spans="2:13" ht="11.25">
      <c r="B111" s="44"/>
      <c r="F111" s="50"/>
      <c r="G111" s="48"/>
      <c r="H111" s="105"/>
      <c r="I111" s="48"/>
      <c r="J111" s="50"/>
      <c r="K111" s="48"/>
      <c r="L111" s="105"/>
      <c r="M111" s="16"/>
    </row>
    <row r="112" spans="2:10" ht="11.25">
      <c r="B112" s="44"/>
      <c r="F112" s="73"/>
      <c r="J112" s="73"/>
    </row>
    <row r="113" spans="2:12" ht="11.25">
      <c r="B113" s="44"/>
      <c r="D113" s="43" t="s">
        <v>138</v>
      </c>
      <c r="F113" s="73"/>
      <c r="J113" s="45"/>
      <c r="K113" s="45"/>
      <c r="L113" s="108"/>
    </row>
    <row r="114" spans="2:12" ht="11.25">
      <c r="B114" s="44"/>
      <c r="D114" s="43" t="s">
        <v>190</v>
      </c>
      <c r="J114" s="45"/>
      <c r="K114" s="45"/>
      <c r="L114" s="108"/>
    </row>
    <row r="115" spans="2:12" ht="11.25">
      <c r="B115" s="44"/>
      <c r="J115" s="45"/>
      <c r="K115" s="45"/>
      <c r="L115" s="108"/>
    </row>
    <row r="116" spans="1:10" ht="11.25">
      <c r="A116" s="44"/>
      <c r="J116" s="73"/>
    </row>
    <row r="117" ht="11.25">
      <c r="J117" s="73"/>
    </row>
    <row r="118" ht="11.25">
      <c r="J118" s="73"/>
    </row>
  </sheetData>
  <sheetProtection/>
  <mergeCells count="5">
    <mergeCell ref="A9:L9"/>
    <mergeCell ref="A10:L10"/>
    <mergeCell ref="A13:L13"/>
    <mergeCell ref="F15:H15"/>
    <mergeCell ref="J15:L15"/>
  </mergeCells>
  <printOptions/>
  <pageMargins left="0.75" right="0.75" top="0.78" bottom="1" header="0.2" footer="0.5"/>
  <pageSetup horizontalDpi="300" verticalDpi="300" orientation="portrait" scale="95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06">
      <selection activeCell="J14" sqref="J14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3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3" t="str">
        <f>KLSE_IS!F5</f>
        <v>29/9/2008</v>
      </c>
    </row>
    <row r="6" spans="1:5" ht="11.25">
      <c r="A6" s="2" t="s">
        <v>8</v>
      </c>
      <c r="C6" s="3"/>
      <c r="D6" s="3" t="s">
        <v>2</v>
      </c>
      <c r="E6" s="2" t="str">
        <f>KLSE_IS!F6</f>
        <v>31/1/2009</v>
      </c>
    </row>
    <row r="7" spans="1:5" ht="11.25">
      <c r="A7" s="2" t="s">
        <v>9</v>
      </c>
      <c r="C7" s="3"/>
      <c r="D7" s="3" t="s">
        <v>2</v>
      </c>
      <c r="E7" s="17">
        <f>KLSE_IS!F7</f>
        <v>2</v>
      </c>
    </row>
    <row r="8" spans="3:5" ht="11.25">
      <c r="C8" s="3"/>
      <c r="D8" s="3"/>
      <c r="E8" s="4"/>
    </row>
    <row r="10" spans="1:8" ht="11.25">
      <c r="A10" s="120" t="str">
        <f>KLSE_IS!A9</f>
        <v>Quarterly report on consolidated results for the period ended 31/7/2008</v>
      </c>
      <c r="B10" s="120"/>
      <c r="C10" s="120"/>
      <c r="D10" s="120"/>
      <c r="E10" s="120"/>
      <c r="F10" s="120"/>
      <c r="G10" s="120"/>
      <c r="H10" s="120"/>
    </row>
    <row r="11" spans="1:8" ht="11.25">
      <c r="A11" s="121" t="s">
        <v>10</v>
      </c>
      <c r="B11" s="121"/>
      <c r="C11" s="121"/>
      <c r="D11" s="121"/>
      <c r="E11" s="121"/>
      <c r="F11" s="121"/>
      <c r="G11" s="121"/>
      <c r="H11" s="121"/>
    </row>
    <row r="12" spans="1:8" ht="11.25">
      <c r="A12" s="6"/>
      <c r="B12" s="6"/>
      <c r="C12" s="6"/>
      <c r="D12" s="6"/>
      <c r="E12" s="6"/>
      <c r="F12" s="53"/>
      <c r="G12" s="6"/>
      <c r="H12" s="6"/>
    </row>
    <row r="13" spans="1:8" ht="11.25">
      <c r="A13" s="6"/>
      <c r="B13" s="6"/>
      <c r="C13" s="6"/>
      <c r="D13" s="6"/>
      <c r="E13" s="6"/>
      <c r="F13" s="53"/>
      <c r="G13" s="6"/>
      <c r="H13" s="6"/>
    </row>
    <row r="14" spans="1:8" ht="11.25">
      <c r="A14" s="120" t="s">
        <v>139</v>
      </c>
      <c r="B14" s="120"/>
      <c r="C14" s="120"/>
      <c r="D14" s="120"/>
      <c r="E14" s="120"/>
      <c r="F14" s="120"/>
      <c r="G14" s="120"/>
      <c r="H14" s="120"/>
    </row>
    <row r="15" spans="1:8" ht="11.25">
      <c r="A15" s="5"/>
      <c r="B15" s="5"/>
      <c r="C15" s="5"/>
      <c r="D15" s="5"/>
      <c r="E15" s="5"/>
      <c r="F15" s="45"/>
      <c r="G15" s="5"/>
      <c r="H15" s="5"/>
    </row>
    <row r="16" spans="6:8" ht="11.25">
      <c r="F16" s="54" t="s">
        <v>90</v>
      </c>
      <c r="G16" s="7"/>
      <c r="H16" s="7" t="s">
        <v>90</v>
      </c>
    </row>
    <row r="17" spans="6:8" ht="11.25">
      <c r="F17" s="54" t="s">
        <v>91</v>
      </c>
      <c r="G17" s="7"/>
      <c r="H17" s="7" t="s">
        <v>37</v>
      </c>
    </row>
    <row r="18" spans="6:8" ht="11.25">
      <c r="F18" s="54" t="s">
        <v>130</v>
      </c>
      <c r="G18" s="7"/>
      <c r="H18" s="7" t="s">
        <v>94</v>
      </c>
    </row>
    <row r="19" spans="6:8" ht="11.25">
      <c r="F19" s="54" t="s">
        <v>164</v>
      </c>
      <c r="G19" s="7"/>
      <c r="H19" s="7" t="s">
        <v>157</v>
      </c>
    </row>
    <row r="20" spans="6:8" ht="11.25">
      <c r="F20" s="54" t="s">
        <v>200</v>
      </c>
      <c r="G20" s="7"/>
      <c r="H20" s="7" t="s">
        <v>178</v>
      </c>
    </row>
    <row r="21" spans="6:8" ht="11.25">
      <c r="F21" s="54" t="s">
        <v>131</v>
      </c>
      <c r="G21" s="7"/>
      <c r="H21" s="7" t="s">
        <v>155</v>
      </c>
    </row>
    <row r="22" spans="6:8" ht="11.25">
      <c r="F22" s="54"/>
      <c r="G22" s="7"/>
      <c r="H22" s="7"/>
    </row>
    <row r="23" spans="6:8" ht="11.25">
      <c r="F23" s="54" t="s">
        <v>92</v>
      </c>
      <c r="G23" s="7"/>
      <c r="H23" s="7" t="s">
        <v>92</v>
      </c>
    </row>
    <row r="25" spans="1:8" ht="11.25">
      <c r="A25" s="5">
        <v>1</v>
      </c>
      <c r="B25" s="1" t="s">
        <v>12</v>
      </c>
      <c r="F25" s="49">
        <v>166039</v>
      </c>
      <c r="G25" s="8"/>
      <c r="H25" s="21">
        <v>175527</v>
      </c>
    </row>
    <row r="26" spans="1:8" ht="11.25">
      <c r="A26" s="3"/>
      <c r="F26" s="23"/>
      <c r="G26" s="8"/>
      <c r="H26" s="8"/>
    </row>
    <row r="27" spans="1:8" ht="11.25">
      <c r="A27" s="5">
        <v>2</v>
      </c>
      <c r="B27" s="1" t="s">
        <v>13</v>
      </c>
      <c r="F27" s="23"/>
      <c r="G27" s="8"/>
      <c r="H27" s="8"/>
    </row>
    <row r="28" spans="3:8" ht="11.25">
      <c r="C28" s="2" t="s">
        <v>14</v>
      </c>
      <c r="F28" s="62">
        <v>1232</v>
      </c>
      <c r="G28" s="8"/>
      <c r="H28" s="9">
        <v>1055</v>
      </c>
    </row>
    <row r="29" spans="3:8" ht="11.25">
      <c r="C29" s="2" t="s">
        <v>15</v>
      </c>
      <c r="F29" s="64">
        <v>942</v>
      </c>
      <c r="G29" s="8"/>
      <c r="H29" s="10">
        <v>1139</v>
      </c>
    </row>
    <row r="30" spans="3:8" ht="11.25">
      <c r="C30" s="2" t="s">
        <v>182</v>
      </c>
      <c r="F30" s="64">
        <v>7924</v>
      </c>
      <c r="G30" s="8"/>
      <c r="H30" s="10">
        <v>7684</v>
      </c>
    </row>
    <row r="31" spans="3:8" ht="11.25">
      <c r="C31" s="2" t="s">
        <v>16</v>
      </c>
      <c r="F31" s="64">
        <f>2789-70</f>
        <v>2719</v>
      </c>
      <c r="G31" s="8"/>
      <c r="H31" s="10">
        <v>4596</v>
      </c>
    </row>
    <row r="32" spans="1:8" ht="11.25">
      <c r="A32" s="3"/>
      <c r="F32" s="79">
        <f>SUM(F28:F31)</f>
        <v>12817</v>
      </c>
      <c r="G32" s="8"/>
      <c r="H32" s="11">
        <f>SUM(H28:H31)</f>
        <v>14474</v>
      </c>
    </row>
    <row r="33" spans="1:8" ht="11.25">
      <c r="A33" s="3"/>
      <c r="F33" s="64"/>
      <c r="G33" s="8"/>
      <c r="H33" s="10"/>
    </row>
    <row r="34" spans="1:8" ht="11.25">
      <c r="A34" s="5">
        <v>3</v>
      </c>
      <c r="B34" s="1" t="s">
        <v>17</v>
      </c>
      <c r="F34" s="64"/>
      <c r="G34" s="8"/>
      <c r="H34" s="10"/>
    </row>
    <row r="35" spans="1:8" ht="11.25">
      <c r="A35" s="3"/>
      <c r="C35" s="2" t="s">
        <v>18</v>
      </c>
      <c r="F35" s="64">
        <v>25428</v>
      </c>
      <c r="G35" s="8"/>
      <c r="H35" s="10">
        <v>27111</v>
      </c>
    </row>
    <row r="36" spans="1:8" ht="11.25">
      <c r="A36" s="3"/>
      <c r="C36" s="2" t="s">
        <v>19</v>
      </c>
      <c r="F36" s="64">
        <v>353</v>
      </c>
      <c r="G36" s="8"/>
      <c r="H36" s="10">
        <v>346</v>
      </c>
    </row>
    <row r="37" spans="1:8" ht="11.25">
      <c r="A37" s="3"/>
      <c r="C37" s="2" t="s">
        <v>93</v>
      </c>
      <c r="F37" s="64">
        <f>204-2</f>
        <v>202</v>
      </c>
      <c r="G37" s="8"/>
      <c r="H37" s="10">
        <f>1268-1</f>
        <v>1267</v>
      </c>
    </row>
    <row r="38" spans="1:8" ht="11.25">
      <c r="A38" s="3"/>
      <c r="C38" s="2" t="s">
        <v>20</v>
      </c>
      <c r="F38" s="64">
        <f>70-70</f>
        <v>0</v>
      </c>
      <c r="G38" s="8"/>
      <c r="H38" s="10">
        <v>0</v>
      </c>
    </row>
    <row r="39" spans="1:8" ht="11.25">
      <c r="A39" s="3"/>
      <c r="F39" s="79">
        <f>SUM(F35:F38)</f>
        <v>25983</v>
      </c>
      <c r="G39" s="8"/>
      <c r="H39" s="11">
        <f>SUM(H35:H38)</f>
        <v>28724</v>
      </c>
    </row>
    <row r="40" spans="1:8" ht="11.25">
      <c r="A40" s="3"/>
      <c r="F40" s="23"/>
      <c r="G40" s="8"/>
      <c r="H40" s="8"/>
    </row>
    <row r="41" spans="1:8" ht="11.25">
      <c r="A41" s="5">
        <v>4</v>
      </c>
      <c r="B41" s="1" t="s">
        <v>173</v>
      </c>
      <c r="F41" s="23">
        <f>SUM(F32-F39)</f>
        <v>-13166</v>
      </c>
      <c r="G41" s="8"/>
      <c r="H41" s="8">
        <f>SUM(H32-H39)</f>
        <v>-14250</v>
      </c>
    </row>
    <row r="42" spans="1:8" ht="11.25">
      <c r="A42" s="3"/>
      <c r="F42" s="23"/>
      <c r="G42" s="8"/>
      <c r="H42" s="8"/>
    </row>
    <row r="43" spans="1:8" ht="12" thickBot="1">
      <c r="A43" s="3"/>
      <c r="F43" s="74">
        <f>SUM(F25+F41)</f>
        <v>152873</v>
      </c>
      <c r="G43" s="8"/>
      <c r="H43" s="12">
        <f>SUM(H25+H41)</f>
        <v>161277</v>
      </c>
    </row>
    <row r="44" spans="1:8" ht="12" thickTop="1">
      <c r="A44" s="3"/>
      <c r="F44" s="23"/>
      <c r="G44" s="8"/>
      <c r="H44" s="8"/>
    </row>
    <row r="45" spans="1:8" ht="11.25">
      <c r="A45" s="3"/>
      <c r="F45" s="23"/>
      <c r="G45" s="8"/>
      <c r="H45" s="8"/>
    </row>
    <row r="46" spans="1:8" ht="11.25">
      <c r="A46" s="3"/>
      <c r="F46" s="23"/>
      <c r="G46" s="8"/>
      <c r="H46" s="8"/>
    </row>
    <row r="47" spans="1:8" ht="11.25">
      <c r="A47" s="3"/>
      <c r="F47" s="23"/>
      <c r="G47" s="8"/>
      <c r="H47" s="8"/>
    </row>
    <row r="48" spans="1:8" ht="11.25">
      <c r="A48" s="3"/>
      <c r="F48" s="23"/>
      <c r="G48" s="8"/>
      <c r="H48" s="8"/>
    </row>
    <row r="49" spans="1:8" ht="11.25">
      <c r="A49" s="3"/>
      <c r="F49" s="23"/>
      <c r="G49" s="8"/>
      <c r="H49" s="8"/>
    </row>
    <row r="50" spans="1:8" ht="11.25">
      <c r="A50" s="3"/>
      <c r="F50" s="23"/>
      <c r="G50" s="8"/>
      <c r="H50" s="8"/>
    </row>
    <row r="51" spans="1:8" ht="11.25">
      <c r="A51" s="3"/>
      <c r="F51" s="23"/>
      <c r="G51" s="8"/>
      <c r="H51" s="8"/>
    </row>
    <row r="52" spans="1:8" ht="11.25">
      <c r="A52" s="3"/>
      <c r="F52" s="23"/>
      <c r="G52" s="8"/>
      <c r="H52" s="8"/>
    </row>
    <row r="53" spans="1:8" ht="11.25">
      <c r="A53" s="3"/>
      <c r="F53" s="23"/>
      <c r="G53" s="8"/>
      <c r="H53" s="8"/>
    </row>
    <row r="54" spans="1:8" ht="11.25">
      <c r="A54" s="3"/>
      <c r="F54" s="23"/>
      <c r="G54" s="8"/>
      <c r="H54" s="8"/>
    </row>
    <row r="55" spans="1:8" ht="11.25">
      <c r="A55" s="3"/>
      <c r="F55" s="23"/>
      <c r="G55" s="8"/>
      <c r="H55" s="8"/>
    </row>
    <row r="56" spans="1:8" ht="11.25">
      <c r="A56" s="3"/>
      <c r="F56" s="23"/>
      <c r="G56" s="8"/>
      <c r="H56" s="8"/>
    </row>
    <row r="57" spans="1:8" ht="11.25">
      <c r="A57" s="3"/>
      <c r="F57" s="23"/>
      <c r="G57" s="8"/>
      <c r="H57" s="8"/>
    </row>
    <row r="58" spans="1:8" ht="11.25">
      <c r="A58" s="3"/>
      <c r="F58" s="23"/>
      <c r="G58" s="8"/>
      <c r="H58" s="8"/>
    </row>
    <row r="59" spans="1:8" ht="11.25">
      <c r="A59" s="3"/>
      <c r="F59" s="23"/>
      <c r="G59" s="8"/>
      <c r="H59" s="8"/>
    </row>
    <row r="60" spans="1:8" ht="11.25">
      <c r="A60" s="3"/>
      <c r="F60" s="23"/>
      <c r="G60" s="8"/>
      <c r="H60" s="8"/>
    </row>
    <row r="61" spans="2:8" ht="11.25">
      <c r="B61" s="2" t="s">
        <v>21</v>
      </c>
      <c r="F61" s="23"/>
      <c r="G61" s="8"/>
      <c r="H61" s="8"/>
    </row>
    <row r="62" spans="6:8" ht="11.25">
      <c r="F62" s="23"/>
      <c r="G62" s="8"/>
      <c r="H62" s="8"/>
    </row>
    <row r="63" spans="2:8" ht="11.25">
      <c r="B63" s="1" t="s">
        <v>22</v>
      </c>
      <c r="F63" s="23">
        <v>72705</v>
      </c>
      <c r="G63" s="8"/>
      <c r="H63" s="8">
        <v>72705</v>
      </c>
    </row>
    <row r="64" spans="6:8" ht="11.25">
      <c r="F64" s="23"/>
      <c r="G64" s="8"/>
      <c r="H64" s="8"/>
    </row>
    <row r="65" spans="2:8" ht="11.25">
      <c r="B65" s="1" t="s">
        <v>23</v>
      </c>
      <c r="F65" s="23" t="s">
        <v>150</v>
      </c>
      <c r="G65" s="8"/>
      <c r="H65" s="8" t="s">
        <v>150</v>
      </c>
    </row>
    <row r="66" spans="3:8" ht="11.25">
      <c r="C66" s="2" t="s">
        <v>24</v>
      </c>
      <c r="F66" s="23">
        <v>136</v>
      </c>
      <c r="G66" s="8"/>
      <c r="H66" s="8">
        <v>136</v>
      </c>
    </row>
    <row r="67" spans="3:8" ht="11.25">
      <c r="C67" s="2" t="s">
        <v>174</v>
      </c>
      <c r="F67" s="23">
        <v>-251</v>
      </c>
      <c r="G67" s="8"/>
      <c r="H67" s="8">
        <v>-246</v>
      </c>
    </row>
    <row r="68" spans="1:8" ht="11.25">
      <c r="A68" s="3"/>
      <c r="C68" s="2" t="s">
        <v>25</v>
      </c>
      <c r="F68" s="23">
        <v>0</v>
      </c>
      <c r="G68" s="8"/>
      <c r="H68" s="8">
        <v>0</v>
      </c>
    </row>
    <row r="69" spans="1:8" ht="11.25">
      <c r="A69" s="3"/>
      <c r="C69" s="2" t="s">
        <v>26</v>
      </c>
      <c r="F69" s="23">
        <v>0</v>
      </c>
      <c r="G69" s="8"/>
      <c r="H69" s="8">
        <v>0</v>
      </c>
    </row>
    <row r="70" spans="1:8" ht="11.25">
      <c r="A70" s="3"/>
      <c r="C70" s="2" t="s">
        <v>27</v>
      </c>
      <c r="F70" s="23">
        <v>0</v>
      </c>
      <c r="G70" s="8"/>
      <c r="H70" s="8">
        <v>0</v>
      </c>
    </row>
    <row r="71" spans="1:8" ht="11.25">
      <c r="A71" s="3"/>
      <c r="C71" s="2" t="s">
        <v>28</v>
      </c>
      <c r="F71" s="61">
        <f>KLSE_ES!I40</f>
        <v>64090</v>
      </c>
      <c r="G71" s="8"/>
      <c r="H71" s="13">
        <v>70682</v>
      </c>
    </row>
    <row r="72" spans="1:8" ht="11.25">
      <c r="A72" s="3"/>
      <c r="F72" s="80"/>
      <c r="G72" s="8"/>
      <c r="H72" s="14"/>
    </row>
    <row r="73" spans="1:8" ht="11.25">
      <c r="A73" s="5">
        <v>5</v>
      </c>
      <c r="B73" s="1" t="s">
        <v>29</v>
      </c>
      <c r="F73" s="23">
        <f>SUM(F63:F71)</f>
        <v>136680</v>
      </c>
      <c r="G73" s="8"/>
      <c r="H73" s="8">
        <f>SUM(H63:H71)</f>
        <v>143277</v>
      </c>
    </row>
    <row r="74" spans="1:8" ht="11.25">
      <c r="A74" s="3"/>
      <c r="F74" s="23"/>
      <c r="G74" s="8"/>
      <c r="H74" s="8"/>
    </row>
    <row r="75" spans="1:8" ht="11.25">
      <c r="A75" s="5">
        <v>6</v>
      </c>
      <c r="B75" s="1" t="s">
        <v>30</v>
      </c>
      <c r="F75" s="23">
        <v>0</v>
      </c>
      <c r="G75" s="8"/>
      <c r="H75" s="8">
        <v>0</v>
      </c>
    </row>
    <row r="76" spans="1:8" ht="11.25">
      <c r="A76" s="3"/>
      <c r="F76" s="23"/>
      <c r="G76" s="8"/>
      <c r="H76" s="8"/>
    </row>
    <row r="77" spans="1:8" ht="11.25">
      <c r="A77" s="5">
        <v>7</v>
      </c>
      <c r="B77" s="1" t="s">
        <v>31</v>
      </c>
      <c r="F77" s="23">
        <v>0</v>
      </c>
      <c r="G77" s="8"/>
      <c r="H77" s="8">
        <v>0</v>
      </c>
    </row>
    <row r="78" spans="1:8" ht="11.25">
      <c r="A78" s="3"/>
      <c r="F78" s="23"/>
      <c r="G78" s="8"/>
      <c r="H78" s="8"/>
    </row>
    <row r="79" spans="1:8" ht="11.25">
      <c r="A79" s="5">
        <v>8</v>
      </c>
      <c r="B79" s="1" t="s">
        <v>32</v>
      </c>
      <c r="F79" s="23">
        <v>250</v>
      </c>
      <c r="G79" s="8"/>
      <c r="H79" s="23">
        <v>208</v>
      </c>
    </row>
    <row r="80" spans="1:8" ht="11.25">
      <c r="A80" s="3"/>
      <c r="F80" s="23"/>
      <c r="G80" s="8"/>
      <c r="H80" s="23"/>
    </row>
    <row r="81" spans="1:8" ht="11.25">
      <c r="A81" s="5">
        <v>9</v>
      </c>
      <c r="B81" s="1" t="s">
        <v>33</v>
      </c>
      <c r="F81" s="23">
        <v>2641</v>
      </c>
      <c r="G81" s="8"/>
      <c r="H81" s="23">
        <v>2129</v>
      </c>
    </row>
    <row r="82" spans="1:8" ht="11.25">
      <c r="A82" s="3"/>
      <c r="F82" s="23"/>
      <c r="G82" s="8"/>
      <c r="H82" s="8"/>
    </row>
    <row r="83" spans="1:8" ht="11.25">
      <c r="A83" s="5">
        <v>10</v>
      </c>
      <c r="B83" s="1" t="s">
        <v>34</v>
      </c>
      <c r="F83" s="23">
        <v>13302</v>
      </c>
      <c r="G83" s="8"/>
      <c r="H83" s="8">
        <v>15663</v>
      </c>
    </row>
    <row r="84" spans="1:8" ht="11.25">
      <c r="A84" s="5"/>
      <c r="B84" s="1"/>
      <c r="F84" s="23"/>
      <c r="G84" s="8"/>
      <c r="H84" s="8"/>
    </row>
    <row r="85" spans="1:8" ht="12" thickBot="1">
      <c r="A85" s="5"/>
      <c r="B85" s="1"/>
      <c r="F85" s="74">
        <f>SUM(F73:F83)</f>
        <v>152873</v>
      </c>
      <c r="G85" s="8"/>
      <c r="H85" s="12">
        <f>SUM(H73:H83)</f>
        <v>161277</v>
      </c>
    </row>
    <row r="86" spans="1:8" ht="12" thickTop="1">
      <c r="A86" s="3"/>
      <c r="F86" s="23"/>
      <c r="G86" s="8"/>
      <c r="H86" s="8"/>
    </row>
    <row r="87" spans="1:8" ht="11.25">
      <c r="A87" s="3"/>
      <c r="F87" s="23"/>
      <c r="G87" s="8"/>
      <c r="H87" s="8"/>
    </row>
    <row r="88" spans="1:8" ht="12" thickBot="1">
      <c r="A88" s="5">
        <v>11</v>
      </c>
      <c r="B88" s="1" t="s">
        <v>171</v>
      </c>
      <c r="F88" s="81">
        <f>F73/F63</f>
        <v>1.8799257272539716</v>
      </c>
      <c r="G88" s="8"/>
      <c r="H88" s="15">
        <f>H73/H63</f>
        <v>1.9706622653187538</v>
      </c>
    </row>
    <row r="89" spans="6:8" ht="12" thickTop="1">
      <c r="F89" s="23"/>
      <c r="G89" s="8"/>
      <c r="H89" s="8"/>
    </row>
    <row r="90" spans="6:8" ht="11.25">
      <c r="F90" s="23"/>
      <c r="G90" s="8"/>
      <c r="H90" s="8"/>
    </row>
    <row r="91" spans="6:8" ht="11.25">
      <c r="F91" s="23"/>
      <c r="G91" s="8"/>
      <c r="H91" s="8"/>
    </row>
    <row r="92" ht="11.25">
      <c r="B92" s="2" t="s">
        <v>140</v>
      </c>
    </row>
    <row r="93" ht="11.25">
      <c r="B93" s="2" t="str">
        <f>KLSE_IS!D114</f>
        <v>the year ended 31 January 2008 and the accompanying explanatory notes attached to the interim financial statements </v>
      </c>
    </row>
  </sheetData>
  <sheetProtection/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2">
      <selection activeCell="L32" sqref="L32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110</v>
      </c>
      <c r="B5" s="3" t="s">
        <v>2</v>
      </c>
      <c r="C5" s="43" t="str">
        <f>KLSE_IS!F5</f>
        <v>29/9/2008</v>
      </c>
      <c r="D5" s="43"/>
    </row>
    <row r="6" spans="1:3" ht="11.25">
      <c r="A6" s="2" t="s">
        <v>8</v>
      </c>
      <c r="B6" s="3" t="s">
        <v>2</v>
      </c>
      <c r="C6" s="2" t="str">
        <f>KLSE_IS!F6</f>
        <v>31/1/2009</v>
      </c>
    </row>
    <row r="7" spans="1:3" ht="11.25">
      <c r="A7" s="2" t="s">
        <v>9</v>
      </c>
      <c r="B7" s="3" t="s">
        <v>2</v>
      </c>
      <c r="C7" s="17">
        <f>KLSE_IS!F7</f>
        <v>2</v>
      </c>
    </row>
    <row r="9" spans="1:9" ht="11.25">
      <c r="A9" s="120" t="str">
        <f>KLSE_IS!A9</f>
        <v>Quarterly report on consolidated results for the period ended 31/7/2008</v>
      </c>
      <c r="B9" s="120"/>
      <c r="C9" s="120"/>
      <c r="D9" s="120"/>
      <c r="E9" s="120"/>
      <c r="F9" s="120"/>
      <c r="G9" s="120"/>
      <c r="H9" s="120"/>
      <c r="I9" s="120"/>
    </row>
    <row r="10" spans="1:9" ht="11.25">
      <c r="A10" s="121" t="s">
        <v>10</v>
      </c>
      <c r="B10" s="121"/>
      <c r="C10" s="121"/>
      <c r="D10" s="121"/>
      <c r="E10" s="121"/>
      <c r="F10" s="121"/>
      <c r="G10" s="121"/>
      <c r="H10" s="121"/>
      <c r="I10" s="121"/>
    </row>
    <row r="11" ht="10.5" customHeight="1"/>
    <row r="12" spans="1:9" ht="11.25">
      <c r="A12" s="120" t="s">
        <v>144</v>
      </c>
      <c r="B12" s="120"/>
      <c r="C12" s="120"/>
      <c r="D12" s="120"/>
      <c r="E12" s="120"/>
      <c r="F12" s="120"/>
      <c r="G12" s="120"/>
      <c r="H12" s="120"/>
      <c r="I12" s="120"/>
    </row>
    <row r="13" ht="10.5" customHeight="1"/>
    <row r="14" spans="4:10" ht="11.25">
      <c r="D14" s="5" t="s">
        <v>115</v>
      </c>
      <c r="E14" s="5" t="s">
        <v>115</v>
      </c>
      <c r="F14" s="5" t="s">
        <v>175</v>
      </c>
      <c r="G14" s="5" t="s">
        <v>118</v>
      </c>
      <c r="H14" s="5" t="s">
        <v>117</v>
      </c>
      <c r="I14" s="5" t="s">
        <v>119</v>
      </c>
      <c r="J14" s="5"/>
    </row>
    <row r="15" spans="4:10" ht="11.25">
      <c r="D15" s="5" t="s">
        <v>117</v>
      </c>
      <c r="E15" s="5" t="s">
        <v>116</v>
      </c>
      <c r="F15" s="5" t="s">
        <v>176</v>
      </c>
      <c r="G15" s="5" t="s">
        <v>121</v>
      </c>
      <c r="H15" s="5" t="s">
        <v>121</v>
      </c>
      <c r="I15" s="5" t="s">
        <v>120</v>
      </c>
      <c r="J15" s="5" t="s">
        <v>122</v>
      </c>
    </row>
    <row r="16" spans="4:10" ht="11.25">
      <c r="D16" s="5" t="s">
        <v>102</v>
      </c>
      <c r="E16" s="5" t="s">
        <v>102</v>
      </c>
      <c r="F16" s="5" t="s">
        <v>102</v>
      </c>
      <c r="G16" s="5" t="s">
        <v>102</v>
      </c>
      <c r="H16" s="5" t="s">
        <v>102</v>
      </c>
      <c r="I16" s="5" t="s">
        <v>102</v>
      </c>
      <c r="J16" s="5" t="s">
        <v>102</v>
      </c>
    </row>
    <row r="17" ht="10.5" customHeight="1">
      <c r="J17" s="5"/>
    </row>
    <row r="18" spans="1:10" ht="11.25">
      <c r="A18" s="2" t="s">
        <v>191</v>
      </c>
      <c r="D18" s="8">
        <v>72705</v>
      </c>
      <c r="E18" s="8">
        <v>136</v>
      </c>
      <c r="F18" s="8">
        <v>-178</v>
      </c>
      <c r="G18" s="8">
        <f>G65</f>
        <v>0</v>
      </c>
      <c r="H18" s="8">
        <f>H65</f>
        <v>0</v>
      </c>
      <c r="I18" s="8">
        <v>70678</v>
      </c>
      <c r="J18" s="8">
        <f>SUM(D18:I18)</f>
        <v>143341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111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22"/>
    </row>
    <row r="22" spans="4:10" ht="11.25">
      <c r="D22" s="8">
        <f aca="true" t="shared" si="0" ref="D22:J22">SUM(D18:D20)</f>
        <v>72705</v>
      </c>
      <c r="E22" s="8">
        <f t="shared" si="0"/>
        <v>136</v>
      </c>
      <c r="F22" s="8">
        <f t="shared" si="0"/>
        <v>-178</v>
      </c>
      <c r="G22" s="8">
        <f t="shared" si="0"/>
        <v>0</v>
      </c>
      <c r="H22" s="8">
        <f t="shared" si="0"/>
        <v>0</v>
      </c>
      <c r="I22" s="8">
        <f t="shared" si="0"/>
        <v>70678</v>
      </c>
      <c r="J22" s="8">
        <f t="shared" si="0"/>
        <v>143341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151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174</v>
      </c>
      <c r="D26" s="8">
        <v>0</v>
      </c>
      <c r="E26" s="8">
        <v>0</v>
      </c>
      <c r="F26" s="8">
        <v>-74</v>
      </c>
      <c r="G26" s="8">
        <v>0</v>
      </c>
      <c r="H26" s="8">
        <v>0</v>
      </c>
      <c r="I26" s="8">
        <v>0</v>
      </c>
      <c r="J26" s="8">
        <f>SUM(D26:I26)</f>
        <v>-74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152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s="43" customFormat="1" ht="10.5" customHeight="1">
      <c r="A30" s="43" t="s">
        <v>153</v>
      </c>
      <c r="B30" s="44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>SUM(D30:I30)</f>
        <v>0</v>
      </c>
    </row>
    <row r="31" spans="2:9" s="43" customFormat="1" ht="10.5" customHeight="1">
      <c r="B31" s="44"/>
      <c r="D31" s="23"/>
      <c r="E31" s="23"/>
      <c r="F31" s="23"/>
      <c r="G31" s="23"/>
      <c r="H31" s="23"/>
      <c r="I31" s="23"/>
    </row>
    <row r="32" spans="1:9" s="43" customFormat="1" ht="11.25">
      <c r="A32" s="43" t="s">
        <v>112</v>
      </c>
      <c r="B32" s="44"/>
      <c r="D32" s="23"/>
      <c r="E32" s="23"/>
      <c r="F32" s="23"/>
      <c r="G32" s="23"/>
      <c r="H32" s="23"/>
      <c r="I32" s="23"/>
    </row>
    <row r="33" spans="1:9" s="43" customFormat="1" ht="11.25">
      <c r="A33" s="43" t="s">
        <v>113</v>
      </c>
      <c r="B33" s="44"/>
      <c r="D33" s="23"/>
      <c r="E33" s="23"/>
      <c r="F33" s="23"/>
      <c r="G33" s="23"/>
      <c r="H33" s="23"/>
      <c r="I33" s="23"/>
    </row>
    <row r="34" spans="1:10" s="43" customFormat="1" ht="11.25">
      <c r="A34" s="43" t="s">
        <v>114</v>
      </c>
      <c r="B34" s="44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>SUM(D34:I34)</f>
        <v>0</v>
      </c>
    </row>
    <row r="35" spans="2:10" s="43" customFormat="1" ht="10.5" customHeight="1">
      <c r="B35" s="44"/>
      <c r="D35" s="23"/>
      <c r="E35" s="23"/>
      <c r="F35" s="23"/>
      <c r="G35" s="23"/>
      <c r="H35" s="23"/>
      <c r="I35" s="23"/>
      <c r="J35" s="23"/>
    </row>
    <row r="36" spans="1:10" s="43" customFormat="1" ht="11.25">
      <c r="A36" s="43" t="s">
        <v>206</v>
      </c>
      <c r="B36" s="44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f>KLSE_IS!J88</f>
        <v>-6045</v>
      </c>
      <c r="J36" s="23">
        <f>SUM(D36:I36)</f>
        <v>-6045</v>
      </c>
    </row>
    <row r="37" spans="2:10" s="43" customFormat="1" ht="10.5" customHeight="1">
      <c r="B37" s="44"/>
      <c r="D37" s="23"/>
      <c r="E37" s="23"/>
      <c r="F37" s="23"/>
      <c r="G37" s="23"/>
      <c r="H37" s="23"/>
      <c r="I37" s="23" t="s">
        <v>150</v>
      </c>
      <c r="J37" s="23"/>
    </row>
    <row r="38" spans="1:10" s="43" customFormat="1" ht="11.25">
      <c r="A38" s="43" t="s">
        <v>148</v>
      </c>
      <c r="B38" s="44"/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-543</v>
      </c>
      <c r="J38" s="23">
        <f>SUM(D38:I38)</f>
        <v>-543</v>
      </c>
    </row>
    <row r="39" spans="2:9" s="43" customFormat="1" ht="10.5" customHeight="1">
      <c r="B39" s="44"/>
      <c r="D39" s="23"/>
      <c r="E39" s="23"/>
      <c r="F39" s="23"/>
      <c r="G39" s="23"/>
      <c r="H39" s="23"/>
      <c r="I39" s="23"/>
    </row>
    <row r="40" spans="1:10" s="43" customFormat="1" ht="12" thickBot="1">
      <c r="A40" s="43" t="s">
        <v>203</v>
      </c>
      <c r="B40" s="44"/>
      <c r="D40" s="74">
        <f aca="true" t="shared" si="1" ref="D40:J40">SUM(D22:D38)</f>
        <v>72705</v>
      </c>
      <c r="E40" s="74">
        <f t="shared" si="1"/>
        <v>136</v>
      </c>
      <c r="F40" s="74">
        <f t="shared" si="1"/>
        <v>-252</v>
      </c>
      <c r="G40" s="74">
        <f t="shared" si="1"/>
        <v>0</v>
      </c>
      <c r="H40" s="74">
        <f t="shared" si="1"/>
        <v>0</v>
      </c>
      <c r="I40" s="74">
        <f>SUM(I22:I38)</f>
        <v>64090</v>
      </c>
      <c r="J40" s="74">
        <f t="shared" si="1"/>
        <v>136679</v>
      </c>
    </row>
    <row r="41" spans="4:10" ht="11.25" customHeight="1" thickTop="1">
      <c r="D41" s="20"/>
      <c r="E41" s="20"/>
      <c r="F41" s="20"/>
      <c r="G41" s="20"/>
      <c r="H41" s="20"/>
      <c r="I41" s="20"/>
      <c r="J41" s="20"/>
    </row>
    <row r="42" spans="4:10" ht="10.5" customHeight="1">
      <c r="D42" s="20"/>
      <c r="E42" s="20"/>
      <c r="F42" s="20"/>
      <c r="G42" s="20"/>
      <c r="H42" s="20"/>
      <c r="I42" s="20"/>
      <c r="J42" s="20"/>
    </row>
    <row r="43" spans="1:10" s="18" customFormat="1" ht="11.25">
      <c r="A43" s="33" t="s">
        <v>179</v>
      </c>
      <c r="B43" s="34"/>
      <c r="C43" s="33"/>
      <c r="D43" s="35">
        <v>72705</v>
      </c>
      <c r="E43" s="35">
        <v>136</v>
      </c>
      <c r="F43" s="35">
        <v>-178</v>
      </c>
      <c r="G43" s="35">
        <v>0</v>
      </c>
      <c r="H43" s="35">
        <v>0</v>
      </c>
      <c r="I43" s="35">
        <v>70270</v>
      </c>
      <c r="J43" s="35">
        <f>SUM(D43:I43)</f>
        <v>142933</v>
      </c>
    </row>
    <row r="44" spans="1:10" s="18" customFormat="1" ht="10.5" customHeight="1">
      <c r="A44" s="33"/>
      <c r="B44" s="34"/>
      <c r="C44" s="33"/>
      <c r="D44" s="35"/>
      <c r="E44" s="35"/>
      <c r="F44" s="35"/>
      <c r="G44" s="35"/>
      <c r="H44" s="35"/>
      <c r="I44" s="35"/>
      <c r="J44" s="35"/>
    </row>
    <row r="45" spans="1:10" s="18" customFormat="1" ht="11.25">
      <c r="A45" s="33" t="s">
        <v>111</v>
      </c>
      <c r="B45" s="34"/>
      <c r="C45" s="33"/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f>SUM(D45:I45)</f>
        <v>0</v>
      </c>
    </row>
    <row r="46" spans="1:10" s="18" customFormat="1" ht="10.5" customHeight="1">
      <c r="A46" s="33"/>
      <c r="B46" s="34"/>
      <c r="C46" s="33"/>
      <c r="D46" s="36"/>
      <c r="E46" s="36"/>
      <c r="F46" s="36"/>
      <c r="G46" s="36"/>
      <c r="H46" s="36"/>
      <c r="I46" s="36"/>
      <c r="J46" s="37"/>
    </row>
    <row r="47" spans="1:10" s="18" customFormat="1" ht="11.25">
      <c r="A47" s="33"/>
      <c r="B47" s="34"/>
      <c r="C47" s="33"/>
      <c r="D47" s="35">
        <f aca="true" t="shared" si="2" ref="D47:J47">SUM(D43:D45)</f>
        <v>72705</v>
      </c>
      <c r="E47" s="35">
        <f t="shared" si="2"/>
        <v>136</v>
      </c>
      <c r="F47" s="35">
        <v>0</v>
      </c>
      <c r="G47" s="35">
        <f t="shared" si="2"/>
        <v>0</v>
      </c>
      <c r="H47" s="35">
        <f t="shared" si="2"/>
        <v>0</v>
      </c>
      <c r="I47" s="35">
        <f t="shared" si="2"/>
        <v>70270</v>
      </c>
      <c r="J47" s="35">
        <f t="shared" si="2"/>
        <v>142933</v>
      </c>
    </row>
    <row r="48" spans="1:10" s="18" customFormat="1" ht="10.5" customHeight="1">
      <c r="A48" s="33"/>
      <c r="B48" s="34"/>
      <c r="C48" s="33"/>
      <c r="D48" s="35"/>
      <c r="E48" s="35"/>
      <c r="F48" s="35"/>
      <c r="G48" s="35"/>
      <c r="H48" s="35"/>
      <c r="I48" s="35"/>
      <c r="J48" s="33"/>
    </row>
    <row r="49" spans="1:10" s="18" customFormat="1" ht="11.25">
      <c r="A49" s="33" t="s">
        <v>151</v>
      </c>
      <c r="B49" s="34"/>
      <c r="C49" s="33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f>SUM(D49:I49)</f>
        <v>0</v>
      </c>
    </row>
    <row r="50" spans="1:10" s="18" customFormat="1" ht="11.25">
      <c r="A50" s="33"/>
      <c r="B50" s="34"/>
      <c r="C50" s="33"/>
      <c r="D50" s="35"/>
      <c r="E50" s="35"/>
      <c r="F50" s="35"/>
      <c r="G50" s="35"/>
      <c r="H50" s="35"/>
      <c r="I50" s="35"/>
      <c r="J50" s="35"/>
    </row>
    <row r="51" spans="1:10" s="18" customFormat="1" ht="11.25">
      <c r="A51" s="33" t="s">
        <v>174</v>
      </c>
      <c r="B51" s="34"/>
      <c r="C51" s="33"/>
      <c r="D51" s="35">
        <v>0</v>
      </c>
      <c r="E51" s="35">
        <v>0</v>
      </c>
      <c r="F51" s="35">
        <v>-56</v>
      </c>
      <c r="G51" s="35">
        <v>0</v>
      </c>
      <c r="H51" s="35">
        <v>0</v>
      </c>
      <c r="I51" s="35">
        <v>0</v>
      </c>
      <c r="J51" s="35">
        <f>SUM(D51:I51)</f>
        <v>-56</v>
      </c>
    </row>
    <row r="52" spans="1:10" s="18" customFormat="1" ht="11.25">
      <c r="A52" s="33"/>
      <c r="B52" s="34"/>
      <c r="C52" s="33"/>
      <c r="D52" s="35"/>
      <c r="E52" s="35"/>
      <c r="F52" s="35"/>
      <c r="G52" s="35"/>
      <c r="H52" s="35"/>
      <c r="I52" s="35"/>
      <c r="J52" s="33"/>
    </row>
    <row r="53" spans="1:10" s="18" customFormat="1" ht="11.25">
      <c r="A53" s="33" t="s">
        <v>152</v>
      </c>
      <c r="B53" s="34"/>
      <c r="C53" s="33"/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f>SUM(D53:I53)</f>
        <v>0</v>
      </c>
    </row>
    <row r="54" spans="1:10" s="18" customFormat="1" ht="10.5" customHeight="1">
      <c r="A54" s="33"/>
      <c r="B54" s="34"/>
      <c r="C54" s="33"/>
      <c r="D54" s="35"/>
      <c r="E54" s="35"/>
      <c r="F54" s="35"/>
      <c r="G54" s="35"/>
      <c r="H54" s="35"/>
      <c r="I54" s="35"/>
      <c r="J54" s="33"/>
    </row>
    <row r="55" spans="1:10" s="42" customFormat="1" ht="11.25">
      <c r="A55" s="39" t="s">
        <v>153</v>
      </c>
      <c r="B55" s="40"/>
      <c r="C55" s="39"/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f>SUM(D55:I55)</f>
        <v>0</v>
      </c>
    </row>
    <row r="56" spans="1:10" s="18" customFormat="1" ht="10.5" customHeight="1">
      <c r="A56" s="33"/>
      <c r="B56" s="34"/>
      <c r="C56" s="33"/>
      <c r="D56" s="35"/>
      <c r="E56" s="35"/>
      <c r="F56" s="35"/>
      <c r="G56" s="35"/>
      <c r="H56" s="35"/>
      <c r="I56" s="35"/>
      <c r="J56" s="33"/>
    </row>
    <row r="57" spans="1:10" s="18" customFormat="1" ht="11.25">
      <c r="A57" s="33" t="s">
        <v>112</v>
      </c>
      <c r="B57" s="34"/>
      <c r="C57" s="33"/>
      <c r="D57" s="35"/>
      <c r="E57" s="35"/>
      <c r="F57" s="35"/>
      <c r="G57" s="35"/>
      <c r="H57" s="35"/>
      <c r="I57" s="35"/>
      <c r="J57" s="33"/>
    </row>
    <row r="58" spans="1:10" s="18" customFormat="1" ht="11.25">
      <c r="A58" s="33" t="s">
        <v>113</v>
      </c>
      <c r="B58" s="34"/>
      <c r="C58" s="33"/>
      <c r="D58" s="35"/>
      <c r="E58" s="35"/>
      <c r="F58" s="35"/>
      <c r="G58" s="35"/>
      <c r="H58" s="35"/>
      <c r="I58" s="35"/>
      <c r="J58" s="33"/>
    </row>
    <row r="59" spans="1:10" s="18" customFormat="1" ht="10.5" customHeight="1">
      <c r="A59" s="33" t="s">
        <v>114</v>
      </c>
      <c r="B59" s="34"/>
      <c r="C59" s="33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f>SUM(D59:I59)</f>
        <v>0</v>
      </c>
    </row>
    <row r="60" spans="1:10" s="18" customFormat="1" ht="11.25">
      <c r="A60" s="33"/>
      <c r="B60" s="34"/>
      <c r="C60" s="33"/>
      <c r="D60" s="35"/>
      <c r="E60" s="35"/>
      <c r="F60" s="35"/>
      <c r="G60" s="35"/>
      <c r="H60" s="35"/>
      <c r="I60" s="35"/>
      <c r="J60" s="35"/>
    </row>
    <row r="61" spans="1:10" s="42" customFormat="1" ht="11.25">
      <c r="A61" s="39" t="s">
        <v>205</v>
      </c>
      <c r="B61" s="40"/>
      <c r="C61" s="39"/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f>KLSE_IS!L88</f>
        <v>1799</v>
      </c>
      <c r="J61" s="41">
        <f>SUM(D61:I61)</f>
        <v>1799</v>
      </c>
    </row>
    <row r="62" spans="1:10" s="18" customFormat="1" ht="11.25">
      <c r="A62" s="33"/>
      <c r="B62" s="34"/>
      <c r="C62" s="33"/>
      <c r="D62" s="35"/>
      <c r="E62" s="35"/>
      <c r="F62" s="35"/>
      <c r="G62" s="35"/>
      <c r="H62" s="35"/>
      <c r="I62" s="35"/>
      <c r="J62" s="35"/>
    </row>
    <row r="63" spans="1:10" s="18" customFormat="1" ht="11.25">
      <c r="A63" s="33" t="s">
        <v>148</v>
      </c>
      <c r="B63" s="34"/>
      <c r="C63" s="33"/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-1322</v>
      </c>
      <c r="J63" s="41">
        <f>SUM(D63:I63)</f>
        <v>-1322</v>
      </c>
    </row>
    <row r="64" spans="1:10" s="18" customFormat="1" ht="11.25">
      <c r="A64" s="33"/>
      <c r="B64" s="34"/>
      <c r="C64" s="33"/>
      <c r="D64" s="35"/>
      <c r="E64" s="35"/>
      <c r="F64" s="35"/>
      <c r="G64" s="35"/>
      <c r="H64" s="35"/>
      <c r="I64" s="35"/>
      <c r="J64" s="33"/>
    </row>
    <row r="65" spans="1:10" s="18" customFormat="1" ht="12" thickBot="1">
      <c r="A65" s="33" t="s">
        <v>204</v>
      </c>
      <c r="B65" s="34"/>
      <c r="C65" s="33"/>
      <c r="D65" s="38">
        <f aca="true" t="shared" si="3" ref="D65:I65">SUM(D47:D63)</f>
        <v>72705</v>
      </c>
      <c r="E65" s="38">
        <f t="shared" si="3"/>
        <v>136</v>
      </c>
      <c r="F65" s="38">
        <f t="shared" si="3"/>
        <v>-56</v>
      </c>
      <c r="G65" s="38">
        <f t="shared" si="3"/>
        <v>0</v>
      </c>
      <c r="H65" s="38">
        <f t="shared" si="3"/>
        <v>0</v>
      </c>
      <c r="I65" s="38">
        <f t="shared" si="3"/>
        <v>70747</v>
      </c>
      <c r="J65" s="38">
        <f>SUM(J47:J64)</f>
        <v>143354</v>
      </c>
    </row>
    <row r="66" s="18" customFormat="1" ht="12" thickTop="1">
      <c r="B66" s="19"/>
    </row>
    <row r="67" s="18" customFormat="1" ht="11.25">
      <c r="B67" s="19"/>
    </row>
    <row r="68" s="18" customFormat="1" ht="11.25">
      <c r="B68" s="19"/>
    </row>
    <row r="69" spans="1:9" s="18" customFormat="1" ht="11.25">
      <c r="A69" s="2" t="s">
        <v>169</v>
      </c>
      <c r="B69" s="2"/>
      <c r="C69" s="1"/>
      <c r="D69" s="2"/>
      <c r="E69" s="2"/>
      <c r="F69" s="2"/>
      <c r="G69" s="2"/>
      <c r="H69" s="5"/>
      <c r="I69" s="5"/>
    </row>
    <row r="70" spans="1:9" s="18" customFormat="1" ht="11.25">
      <c r="A70" s="2" t="s">
        <v>190</v>
      </c>
      <c r="B70" s="2"/>
      <c r="C70" s="2"/>
      <c r="D70" s="2"/>
      <c r="E70" s="2"/>
      <c r="F70" s="2"/>
      <c r="G70" s="2"/>
      <c r="H70" s="5"/>
      <c r="I70" s="5"/>
    </row>
  </sheetData>
  <sheetProtection/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0">
      <selection activeCell="D78" sqref="D78"/>
    </sheetView>
  </sheetViews>
  <sheetFormatPr defaultColWidth="9.140625" defaultRowHeight="12.75"/>
  <cols>
    <col min="1" max="1" width="3.140625" style="25" customWidth="1"/>
    <col min="2" max="2" width="13.00390625" style="25" customWidth="1"/>
    <col min="3" max="3" width="3.57421875" style="26" customWidth="1"/>
    <col min="4" max="4" width="41.57421875" style="25" customWidth="1"/>
    <col min="5" max="5" width="11.140625" style="109" customWidth="1"/>
    <col min="6" max="6" width="12.28125" style="25" customWidth="1"/>
    <col min="7" max="7" width="0" style="24" hidden="1" customWidth="1"/>
    <col min="8" max="16384" width="9.140625" style="24" customWidth="1"/>
  </cols>
  <sheetData>
    <row r="1" spans="1:6" ht="11.25">
      <c r="A1" s="24" t="s">
        <v>0</v>
      </c>
      <c r="B1" s="24"/>
      <c r="C1" s="24"/>
      <c r="D1" s="24"/>
      <c r="E1" s="75"/>
      <c r="F1" s="24"/>
    </row>
    <row r="2" spans="1:6" ht="11.25">
      <c r="A2" s="24" t="s">
        <v>1</v>
      </c>
      <c r="B2" s="24"/>
      <c r="C2" s="24" t="s">
        <v>2</v>
      </c>
      <c r="D2" s="24"/>
      <c r="E2" s="75"/>
      <c r="F2" s="24"/>
    </row>
    <row r="3" spans="1:6" ht="11.25">
      <c r="A3" s="24" t="s">
        <v>95</v>
      </c>
      <c r="B3" s="24"/>
      <c r="C3" s="24" t="s">
        <v>2</v>
      </c>
      <c r="D3" s="24" t="s">
        <v>4</v>
      </c>
      <c r="E3" s="75"/>
      <c r="F3" s="24"/>
    </row>
    <row r="4" spans="1:6" ht="11.25">
      <c r="A4" s="24" t="s">
        <v>5</v>
      </c>
      <c r="B4" s="24"/>
      <c r="C4" s="24" t="s">
        <v>2</v>
      </c>
      <c r="D4" s="24" t="s">
        <v>6</v>
      </c>
      <c r="E4" s="75"/>
      <c r="F4" s="24"/>
    </row>
    <row r="5" spans="1:6" ht="11.25">
      <c r="A5" s="24" t="s">
        <v>7</v>
      </c>
      <c r="B5" s="24"/>
      <c r="C5" s="24" t="s">
        <v>2</v>
      </c>
      <c r="D5" s="75" t="str">
        <f>KLSE_IS!F5</f>
        <v>29/9/2008</v>
      </c>
      <c r="E5" s="75"/>
      <c r="F5" s="24"/>
    </row>
    <row r="6" spans="1:6" ht="11.25">
      <c r="A6" s="24" t="s">
        <v>8</v>
      </c>
      <c r="B6" s="24"/>
      <c r="C6" s="24" t="s">
        <v>2</v>
      </c>
      <c r="D6" s="24" t="str">
        <f>KLSE_IS!F6</f>
        <v>31/1/2009</v>
      </c>
      <c r="E6" s="75"/>
      <c r="F6" s="24"/>
    </row>
    <row r="7" spans="1:6" ht="12.75" customHeight="1">
      <c r="A7" s="24" t="s">
        <v>9</v>
      </c>
      <c r="B7" s="24"/>
      <c r="C7" s="24" t="s">
        <v>2</v>
      </c>
      <c r="D7" s="32">
        <f>KLSE_IS!F7</f>
        <v>2</v>
      </c>
      <c r="E7" s="75"/>
      <c r="F7" s="24"/>
    </row>
    <row r="8" spans="1:6" ht="11.25" customHeight="1">
      <c r="A8" s="24"/>
      <c r="B8" s="24"/>
      <c r="C8" s="24"/>
      <c r="D8" s="24"/>
      <c r="E8" s="75"/>
      <c r="F8" s="24"/>
    </row>
    <row r="9" spans="1:6" ht="11.25">
      <c r="A9" s="120" t="str">
        <f>KLSE_IS!A9</f>
        <v>Quarterly report on consolidated results for the period ended 31/7/2008</v>
      </c>
      <c r="B9" s="120"/>
      <c r="C9" s="120"/>
      <c r="D9" s="120"/>
      <c r="E9" s="120"/>
      <c r="F9" s="120"/>
    </row>
    <row r="10" spans="1:6" ht="11.25">
      <c r="A10" s="120" t="s">
        <v>10</v>
      </c>
      <c r="B10" s="120"/>
      <c r="C10" s="120"/>
      <c r="D10" s="120"/>
      <c r="E10" s="120"/>
      <c r="F10" s="120"/>
    </row>
    <row r="11" spans="1:6" ht="9" customHeight="1">
      <c r="A11" s="1"/>
      <c r="B11" s="1"/>
      <c r="C11" s="1"/>
      <c r="D11" s="1"/>
      <c r="E11" s="73"/>
      <c r="F11" s="1"/>
    </row>
    <row r="12" spans="1:6" ht="11.25">
      <c r="A12" s="120" t="s">
        <v>132</v>
      </c>
      <c r="B12" s="120"/>
      <c r="C12" s="120"/>
      <c r="D12" s="120"/>
      <c r="E12" s="120"/>
      <c r="F12" s="120"/>
    </row>
    <row r="13" spans="1:6" ht="11.25">
      <c r="A13" s="24"/>
      <c r="B13" s="24"/>
      <c r="C13" s="24"/>
      <c r="D13" s="24"/>
      <c r="E13" s="75"/>
      <c r="F13" s="24"/>
    </row>
    <row r="14" spans="1:7" ht="11.25">
      <c r="A14" s="24"/>
      <c r="B14" s="24"/>
      <c r="C14" s="24"/>
      <c r="D14" s="24"/>
      <c r="E14" s="45" t="s">
        <v>91</v>
      </c>
      <c r="F14" s="5" t="s">
        <v>170</v>
      </c>
      <c r="G14" s="5" t="s">
        <v>37</v>
      </c>
    </row>
    <row r="15" spans="1:7" ht="11.25">
      <c r="A15" s="24"/>
      <c r="B15" s="24"/>
      <c r="C15" s="24"/>
      <c r="D15" s="24"/>
      <c r="E15" s="45" t="s">
        <v>162</v>
      </c>
      <c r="F15" s="5" t="s">
        <v>39</v>
      </c>
      <c r="G15" s="5" t="s">
        <v>39</v>
      </c>
    </row>
    <row r="16" spans="1:7" ht="11.25">
      <c r="A16" s="24"/>
      <c r="B16" s="24"/>
      <c r="C16" s="24"/>
      <c r="D16" s="24"/>
      <c r="E16" s="45" t="s">
        <v>101</v>
      </c>
      <c r="F16" s="5" t="s">
        <v>101</v>
      </c>
      <c r="G16" s="5" t="s">
        <v>101</v>
      </c>
    </row>
    <row r="17" spans="1:7" ht="11.25">
      <c r="A17" s="24"/>
      <c r="B17" s="24"/>
      <c r="C17" s="24"/>
      <c r="D17" s="24"/>
      <c r="E17" s="45" t="s">
        <v>200</v>
      </c>
      <c r="F17" s="5" t="s">
        <v>178</v>
      </c>
      <c r="G17" s="5" t="s">
        <v>158</v>
      </c>
    </row>
    <row r="18" spans="1:7" ht="11.25">
      <c r="A18" s="24"/>
      <c r="B18" s="24"/>
      <c r="C18" s="24"/>
      <c r="D18" s="24"/>
      <c r="E18" s="45" t="s">
        <v>131</v>
      </c>
      <c r="F18" s="45" t="s">
        <v>155</v>
      </c>
      <c r="G18" s="5" t="s">
        <v>155</v>
      </c>
    </row>
    <row r="19" spans="1:7" ht="11.25">
      <c r="A19" s="24"/>
      <c r="B19" s="24"/>
      <c r="C19" s="24"/>
      <c r="D19" s="24"/>
      <c r="E19" s="45"/>
      <c r="F19" s="5"/>
      <c r="G19" s="5"/>
    </row>
    <row r="20" spans="1:7" ht="11.25">
      <c r="A20" s="24"/>
      <c r="B20" s="24"/>
      <c r="C20" s="24"/>
      <c r="D20" s="24"/>
      <c r="E20" s="45" t="s">
        <v>102</v>
      </c>
      <c r="F20" s="5" t="s">
        <v>102</v>
      </c>
      <c r="G20" s="5" t="s">
        <v>102</v>
      </c>
    </row>
    <row r="21" spans="1:6" ht="11.25">
      <c r="A21" s="1" t="s">
        <v>96</v>
      </c>
      <c r="B21" s="24"/>
      <c r="C21" s="24"/>
      <c r="D21" s="24"/>
      <c r="E21" s="75"/>
      <c r="F21" s="24"/>
    </row>
    <row r="22" spans="1:7" ht="11.25">
      <c r="A22" s="24" t="s">
        <v>197</v>
      </c>
      <c r="B22" s="24"/>
      <c r="C22" s="24"/>
      <c r="D22" s="24"/>
      <c r="E22" s="111">
        <v>-8333</v>
      </c>
      <c r="F22" s="27">
        <v>2214</v>
      </c>
      <c r="G22" s="27">
        <v>22268</v>
      </c>
    </row>
    <row r="23" spans="1:7" ht="11.25">
      <c r="A23" s="24" t="s">
        <v>97</v>
      </c>
      <c r="B23" s="24"/>
      <c r="C23" s="24"/>
      <c r="D23" s="24"/>
      <c r="E23" s="111"/>
      <c r="F23" s="27"/>
      <c r="G23" s="27"/>
    </row>
    <row r="24" spans="1:7" ht="11.25">
      <c r="A24" s="24"/>
      <c r="B24" s="24" t="s">
        <v>123</v>
      </c>
      <c r="C24" s="24"/>
      <c r="D24" s="24"/>
      <c r="E24" s="111">
        <v>3634</v>
      </c>
      <c r="F24" s="27">
        <v>12444</v>
      </c>
      <c r="G24" s="27">
        <v>8042</v>
      </c>
    </row>
    <row r="25" spans="1:7" ht="11.25">
      <c r="A25" s="24"/>
      <c r="B25" s="24" t="s">
        <v>198</v>
      </c>
      <c r="C25" s="24"/>
      <c r="D25" s="24"/>
      <c r="E25" s="111">
        <v>7553</v>
      </c>
      <c r="F25" s="27"/>
      <c r="G25" s="27"/>
    </row>
    <row r="26" spans="1:7" ht="11.25">
      <c r="A26" s="24"/>
      <c r="B26" s="24" t="s">
        <v>181</v>
      </c>
      <c r="C26" s="24"/>
      <c r="D26" s="24"/>
      <c r="E26" s="111">
        <v>0</v>
      </c>
      <c r="F26" s="27">
        <v>0</v>
      </c>
      <c r="G26" s="27"/>
    </row>
    <row r="27" spans="1:7" ht="11.25">
      <c r="A27" s="24"/>
      <c r="B27" s="24" t="s">
        <v>184</v>
      </c>
      <c r="C27" s="24"/>
      <c r="D27" s="24"/>
      <c r="E27" s="111">
        <v>0</v>
      </c>
      <c r="F27" s="27">
        <v>-29</v>
      </c>
      <c r="G27" s="27"/>
    </row>
    <row r="28" spans="1:7" ht="11.25">
      <c r="A28" s="24"/>
      <c r="B28" s="24" t="s">
        <v>180</v>
      </c>
      <c r="C28" s="24"/>
      <c r="D28" s="24"/>
      <c r="E28" s="111">
        <v>0</v>
      </c>
      <c r="F28" s="27">
        <v>0</v>
      </c>
      <c r="G28" s="27"/>
    </row>
    <row r="29" spans="1:7" ht="11.25">
      <c r="A29" s="24"/>
      <c r="B29" s="24" t="s">
        <v>192</v>
      </c>
      <c r="C29" s="24"/>
      <c r="D29" s="24"/>
      <c r="E29" s="111">
        <v>0</v>
      </c>
      <c r="F29" s="27">
        <v>14</v>
      </c>
      <c r="G29" s="27">
        <v>-15</v>
      </c>
    </row>
    <row r="30" spans="1:7" ht="11.25">
      <c r="A30" s="24"/>
      <c r="B30" s="24" t="s">
        <v>103</v>
      </c>
      <c r="C30" s="24"/>
      <c r="D30" s="24"/>
      <c r="E30" s="112">
        <v>1214</v>
      </c>
      <c r="F30" s="28">
        <v>2427</v>
      </c>
      <c r="G30" s="28">
        <v>965</v>
      </c>
    </row>
    <row r="31" spans="1:7" ht="11.25">
      <c r="A31" s="24" t="s">
        <v>98</v>
      </c>
      <c r="B31" s="24"/>
      <c r="C31" s="24"/>
      <c r="D31" s="24"/>
      <c r="E31" s="111">
        <f>SUM(E22:E30)</f>
        <v>4068</v>
      </c>
      <c r="F31" s="27">
        <f>SUM(F22:F30)</f>
        <v>17070</v>
      </c>
      <c r="G31" s="27">
        <f>SUM(G22:G30)</f>
        <v>31260</v>
      </c>
    </row>
    <row r="32" spans="1:7" ht="11.25">
      <c r="A32" s="24" t="s">
        <v>99</v>
      </c>
      <c r="B32" s="24"/>
      <c r="C32" s="24"/>
      <c r="D32" s="24"/>
      <c r="E32" s="111"/>
      <c r="F32" s="27"/>
      <c r="G32" s="27"/>
    </row>
    <row r="33" spans="1:7" ht="11.25">
      <c r="A33" s="24"/>
      <c r="B33" s="24" t="s">
        <v>104</v>
      </c>
      <c r="C33" s="24"/>
      <c r="D33" s="24"/>
      <c r="E33" s="111">
        <f>1880</f>
        <v>1880</v>
      </c>
      <c r="F33" s="27">
        <v>6097</v>
      </c>
      <c r="G33" s="27">
        <v>783</v>
      </c>
    </row>
    <row r="34" spans="1:7" ht="11.25">
      <c r="A34" s="24"/>
      <c r="B34" s="24" t="s">
        <v>105</v>
      </c>
      <c r="C34" s="24"/>
      <c r="D34" s="24"/>
      <c r="E34" s="112">
        <v>-1064</v>
      </c>
      <c r="F34" s="28">
        <v>906</v>
      </c>
      <c r="G34" s="28">
        <v>137</v>
      </c>
    </row>
    <row r="35" spans="1:7" ht="11.25">
      <c r="A35" s="24" t="s">
        <v>108</v>
      </c>
      <c r="B35" s="24"/>
      <c r="C35" s="24"/>
      <c r="D35" s="24"/>
      <c r="E35" s="111">
        <f>SUM(E31:E34)</f>
        <v>4884</v>
      </c>
      <c r="F35" s="27">
        <f>SUM(F31:F34)</f>
        <v>24073</v>
      </c>
      <c r="G35" s="27">
        <f>SUM(G31:G34)</f>
        <v>32180</v>
      </c>
    </row>
    <row r="36" spans="1:7" ht="11.25">
      <c r="A36" s="24"/>
      <c r="B36" s="24" t="s">
        <v>106</v>
      </c>
      <c r="C36" s="24"/>
      <c r="D36" s="24"/>
      <c r="E36" s="111">
        <v>-117</v>
      </c>
      <c r="F36" s="27">
        <v>-812</v>
      </c>
      <c r="G36" s="27">
        <v>-3077</v>
      </c>
    </row>
    <row r="37" spans="1:7" ht="11.25">
      <c r="A37" s="24"/>
      <c r="B37" s="24" t="s">
        <v>141</v>
      </c>
      <c r="C37" s="24"/>
      <c r="D37" s="24"/>
      <c r="E37" s="111">
        <v>0</v>
      </c>
      <c r="F37" s="27">
        <v>0</v>
      </c>
      <c r="G37" s="27">
        <v>15</v>
      </c>
    </row>
    <row r="38" spans="1:7" ht="11.25">
      <c r="A38" s="24"/>
      <c r="B38" s="24" t="s">
        <v>107</v>
      </c>
      <c r="C38" s="24"/>
      <c r="D38" s="24"/>
      <c r="E38" s="111">
        <f>-E30</f>
        <v>-1214</v>
      </c>
      <c r="F38" s="27">
        <v>-2428</v>
      </c>
      <c r="G38" s="27">
        <v>-965</v>
      </c>
    </row>
    <row r="39" spans="1:7" ht="11.25">
      <c r="A39" s="24"/>
      <c r="B39" s="24" t="s">
        <v>142</v>
      </c>
      <c r="C39" s="24"/>
      <c r="D39" s="24"/>
      <c r="E39" s="111">
        <v>-543</v>
      </c>
      <c r="F39" s="27">
        <v>-1322</v>
      </c>
      <c r="G39" s="27">
        <v>-1448</v>
      </c>
    </row>
    <row r="40" spans="1:7" ht="11.25">
      <c r="A40" s="24" t="s">
        <v>109</v>
      </c>
      <c r="B40" s="24"/>
      <c r="C40" s="24"/>
      <c r="D40" s="24"/>
      <c r="E40" s="113">
        <f>SUM(E35:E39)</f>
        <v>3010</v>
      </c>
      <c r="F40" s="29">
        <f>SUM(F35:F39)</f>
        <v>19511</v>
      </c>
      <c r="G40" s="29">
        <f>SUM(G35:G39)</f>
        <v>26705</v>
      </c>
    </row>
    <row r="41" spans="1:7" ht="11.25">
      <c r="A41" s="24"/>
      <c r="B41" s="24"/>
      <c r="C41" s="24"/>
      <c r="D41" s="24"/>
      <c r="E41" s="111"/>
      <c r="F41" s="27"/>
      <c r="G41" s="27"/>
    </row>
    <row r="42" spans="1:7" ht="11.25">
      <c r="A42" s="1" t="s">
        <v>154</v>
      </c>
      <c r="B42" s="24"/>
      <c r="C42" s="24"/>
      <c r="D42" s="24"/>
      <c r="E42" s="111"/>
      <c r="F42" s="27"/>
      <c r="G42" s="27"/>
    </row>
    <row r="43" spans="1:7" ht="11.25">
      <c r="A43" s="24"/>
      <c r="B43" s="24" t="s">
        <v>124</v>
      </c>
      <c r="C43" s="24"/>
      <c r="D43" s="24"/>
      <c r="E43" s="111">
        <v>-1699</v>
      </c>
      <c r="F43" s="27">
        <v>-19655</v>
      </c>
      <c r="G43" s="27">
        <v>-31066</v>
      </c>
    </row>
    <row r="44" spans="1:7" ht="11.25">
      <c r="A44" s="24"/>
      <c r="B44" s="24" t="s">
        <v>163</v>
      </c>
      <c r="C44" s="24"/>
      <c r="D44" s="24"/>
      <c r="E44" s="111">
        <v>0</v>
      </c>
      <c r="F44" s="27">
        <v>42</v>
      </c>
      <c r="G44" s="27"/>
    </row>
    <row r="45" spans="1:7" ht="11.25">
      <c r="A45" s="24" t="s">
        <v>129</v>
      </c>
      <c r="B45" s="24"/>
      <c r="C45" s="24"/>
      <c r="D45" s="24"/>
      <c r="E45" s="113">
        <f>SUM(E43:E44)</f>
        <v>-1699</v>
      </c>
      <c r="F45" s="29">
        <f>SUM(F43:F44)</f>
        <v>-19613</v>
      </c>
      <c r="G45" s="29">
        <f>SUM(G43:G43)</f>
        <v>-31066</v>
      </c>
    </row>
    <row r="46" spans="1:7" ht="11.25">
      <c r="A46" s="24"/>
      <c r="B46" s="24"/>
      <c r="C46" s="24"/>
      <c r="D46" s="24"/>
      <c r="E46" s="111"/>
      <c r="F46" s="27"/>
      <c r="G46" s="27"/>
    </row>
    <row r="47" spans="1:7" ht="11.25">
      <c r="A47" s="1" t="s">
        <v>100</v>
      </c>
      <c r="B47" s="24"/>
      <c r="C47" s="24"/>
      <c r="D47" s="24"/>
      <c r="E47" s="111"/>
      <c r="F47" s="27"/>
      <c r="G47" s="27"/>
    </row>
    <row r="48" spans="1:7" ht="11.25">
      <c r="A48" s="1"/>
      <c r="B48" s="24" t="s">
        <v>159</v>
      </c>
      <c r="C48" s="24"/>
      <c r="D48" s="24"/>
      <c r="E48" s="111">
        <v>0</v>
      </c>
      <c r="F48" s="27">
        <v>0</v>
      </c>
      <c r="G48" s="27">
        <v>-58</v>
      </c>
    </row>
    <row r="49" spans="1:7" ht="11.25">
      <c r="A49" s="24"/>
      <c r="B49" s="24" t="s">
        <v>145</v>
      </c>
      <c r="C49" s="24"/>
      <c r="D49" s="24"/>
      <c r="E49" s="111">
        <v>0</v>
      </c>
      <c r="F49" s="27">
        <v>0</v>
      </c>
      <c r="G49" s="27">
        <v>143</v>
      </c>
    </row>
    <row r="50" spans="1:7" ht="11.25">
      <c r="A50" s="24"/>
      <c r="B50" s="24" t="s">
        <v>156</v>
      </c>
      <c r="C50" s="24"/>
      <c r="D50" s="24"/>
      <c r="E50" s="111">
        <v>0</v>
      </c>
      <c r="F50" s="27">
        <v>0</v>
      </c>
      <c r="G50" s="27">
        <v>0</v>
      </c>
    </row>
    <row r="51" spans="1:7" ht="11.25">
      <c r="A51" s="24"/>
      <c r="B51" s="24" t="s">
        <v>177</v>
      </c>
      <c r="C51" s="24"/>
      <c r="D51" s="24"/>
      <c r="E51" s="111">
        <v>-5</v>
      </c>
      <c r="F51" s="27">
        <v>-68</v>
      </c>
      <c r="G51" s="27"/>
    </row>
    <row r="52" spans="1:7" ht="11.25">
      <c r="A52" s="24"/>
      <c r="B52" s="24" t="s">
        <v>172</v>
      </c>
      <c r="C52" s="24"/>
      <c r="D52" s="24"/>
      <c r="E52" s="111">
        <v>0</v>
      </c>
      <c r="F52" s="27">
        <v>0</v>
      </c>
      <c r="G52" s="27"/>
    </row>
    <row r="53" spans="1:7" ht="11.25">
      <c r="A53" s="24"/>
      <c r="B53" s="24" t="s">
        <v>125</v>
      </c>
      <c r="C53" s="24"/>
      <c r="D53" s="24"/>
      <c r="E53" s="111">
        <v>66</v>
      </c>
      <c r="F53" s="27">
        <v>-167</v>
      </c>
      <c r="G53" s="27">
        <v>-263</v>
      </c>
    </row>
    <row r="54" spans="1:7" ht="11.25">
      <c r="A54" s="24"/>
      <c r="B54" s="24" t="s">
        <v>149</v>
      </c>
      <c r="C54" s="24"/>
      <c r="D54" s="24"/>
      <c r="E54" s="111">
        <v>0</v>
      </c>
      <c r="F54" s="27">
        <v>0</v>
      </c>
      <c r="G54" s="27">
        <v>-1158</v>
      </c>
    </row>
    <row r="55" spans="1:7" ht="11.25">
      <c r="A55" s="24"/>
      <c r="B55" s="24" t="s">
        <v>207</v>
      </c>
      <c r="C55" s="24"/>
      <c r="D55" s="24"/>
      <c r="E55" s="111">
        <v>700</v>
      </c>
      <c r="F55" s="27">
        <v>0</v>
      </c>
      <c r="G55" s="27">
        <v>3050</v>
      </c>
    </row>
    <row r="56" spans="1:7" ht="11.25">
      <c r="A56" s="24"/>
      <c r="B56" s="24" t="s">
        <v>128</v>
      </c>
      <c r="C56" s="24"/>
      <c r="D56" s="24"/>
      <c r="E56" s="111">
        <f>599-E55</f>
        <v>-101</v>
      </c>
      <c r="F56" s="27">
        <v>-1011</v>
      </c>
      <c r="G56" s="27">
        <v>-868</v>
      </c>
    </row>
    <row r="57" spans="1:7" ht="11.25">
      <c r="A57" s="24" t="s">
        <v>146</v>
      </c>
      <c r="B57" s="24"/>
      <c r="C57" s="24"/>
      <c r="D57" s="24"/>
      <c r="E57" s="113">
        <f>SUM(E48:E56)</f>
        <v>660</v>
      </c>
      <c r="F57" s="29">
        <f>SUM(F48:F56)</f>
        <v>-1246</v>
      </c>
      <c r="G57" s="29">
        <f>SUM(G48:G56)</f>
        <v>846</v>
      </c>
    </row>
    <row r="58" spans="1:7" ht="11.25">
      <c r="A58" s="24"/>
      <c r="B58" s="24"/>
      <c r="C58" s="24"/>
      <c r="D58" s="24"/>
      <c r="E58" s="111"/>
      <c r="F58" s="27"/>
      <c r="G58" s="27"/>
    </row>
    <row r="59" spans="1:7" ht="11.25">
      <c r="A59" s="1" t="s">
        <v>147</v>
      </c>
      <c r="B59" s="1"/>
      <c r="C59" s="1"/>
      <c r="D59" s="1"/>
      <c r="E59" s="111">
        <f>SUM(E40+E45+E57)</f>
        <v>1971</v>
      </c>
      <c r="F59" s="27">
        <f>SUM(F40+F45+F57)</f>
        <v>-1348</v>
      </c>
      <c r="G59" s="27">
        <f>SUM(G40+G45+G57)</f>
        <v>-3515</v>
      </c>
    </row>
    <row r="60" spans="1:7" ht="11.25">
      <c r="A60" s="1" t="s">
        <v>160</v>
      </c>
      <c r="B60" s="1"/>
      <c r="C60" s="1"/>
      <c r="D60" s="1"/>
      <c r="E60" s="111">
        <v>-25723</v>
      </c>
      <c r="F60" s="27">
        <v>-24375</v>
      </c>
      <c r="G60" s="27">
        <v>-3255</v>
      </c>
    </row>
    <row r="61" spans="1:7" ht="12" thickBot="1">
      <c r="A61" s="1" t="s">
        <v>161</v>
      </c>
      <c r="B61" s="1"/>
      <c r="C61" s="1"/>
      <c r="D61" s="1"/>
      <c r="E61" s="114">
        <f>SUM(E59:E60)</f>
        <v>-23752</v>
      </c>
      <c r="F61" s="30">
        <f>SUM(F59:F60)</f>
        <v>-25723</v>
      </c>
      <c r="G61" s="30">
        <f>SUM(G59:G60)</f>
        <v>-6770</v>
      </c>
    </row>
    <row r="62" spans="1:7" ht="12" thickTop="1">
      <c r="A62" s="24"/>
      <c r="B62" s="24"/>
      <c r="C62" s="24"/>
      <c r="D62" s="24"/>
      <c r="E62" s="111"/>
      <c r="F62" s="27"/>
      <c r="G62" s="27"/>
    </row>
    <row r="63" spans="1:7" ht="11.25">
      <c r="A63" s="1" t="s">
        <v>126</v>
      </c>
      <c r="B63" s="24"/>
      <c r="C63" s="24"/>
      <c r="D63" s="24"/>
      <c r="E63" s="111"/>
      <c r="F63" s="27"/>
      <c r="G63" s="27"/>
    </row>
    <row r="64" spans="1:7" ht="11.25">
      <c r="A64" s="24"/>
      <c r="B64" s="24" t="s">
        <v>14</v>
      </c>
      <c r="C64" s="24"/>
      <c r="D64" s="24"/>
      <c r="E64" s="111">
        <v>1232</v>
      </c>
      <c r="F64" s="27">
        <v>1055</v>
      </c>
      <c r="G64" s="27">
        <v>2565</v>
      </c>
    </row>
    <row r="65" spans="1:7" ht="11.25">
      <c r="A65" s="24"/>
      <c r="B65" s="24" t="s">
        <v>127</v>
      </c>
      <c r="C65" s="24"/>
      <c r="D65" s="24"/>
      <c r="E65" s="111">
        <v>-24984</v>
      </c>
      <c r="F65" s="27">
        <v>-26778</v>
      </c>
      <c r="G65" s="27">
        <v>-9335</v>
      </c>
    </row>
    <row r="66" spans="1:7" ht="12" thickBot="1">
      <c r="A66" s="24"/>
      <c r="B66" s="24"/>
      <c r="C66" s="24"/>
      <c r="D66" s="24"/>
      <c r="E66" s="114">
        <f>SUM(E64:E65)</f>
        <v>-23752</v>
      </c>
      <c r="F66" s="30">
        <f>SUM(F64:F65)</f>
        <v>-25723</v>
      </c>
      <c r="G66" s="30">
        <f>SUM(G64:G65)</f>
        <v>-6770</v>
      </c>
    </row>
    <row r="67" spans="1:7" ht="12" thickTop="1">
      <c r="A67" s="24"/>
      <c r="B67" s="24"/>
      <c r="C67" s="24"/>
      <c r="D67" s="24"/>
      <c r="E67" s="115"/>
      <c r="F67" s="31"/>
      <c r="G67" s="31"/>
    </row>
    <row r="68" spans="1:6" ht="11.25">
      <c r="A68" s="24"/>
      <c r="B68" s="24"/>
      <c r="C68" s="24"/>
      <c r="D68" s="24"/>
      <c r="E68" s="115">
        <f>E61-E66</f>
        <v>0</v>
      </c>
      <c r="F68" s="31"/>
    </row>
    <row r="69" spans="1:6" ht="11.25">
      <c r="A69" s="24"/>
      <c r="B69" s="24" t="s">
        <v>143</v>
      </c>
      <c r="C69" s="24"/>
      <c r="D69" s="24"/>
      <c r="E69" s="75"/>
      <c r="F69" s="24"/>
    </row>
    <row r="70" spans="2:5" ht="11.25">
      <c r="B70" s="25" t="str">
        <f>KLSE_IS!D114</f>
        <v>the year ended 31 January 2008 and the accompanying explanatory notes attached to the interim financial statements </v>
      </c>
      <c r="E70" s="116"/>
    </row>
    <row r="72" spans="1:6" s="75" customFormat="1" ht="11.25">
      <c r="A72" s="109"/>
      <c r="B72" s="109"/>
      <c r="C72" s="110"/>
      <c r="D72" s="109"/>
      <c r="E72" s="109"/>
      <c r="F72" s="109"/>
    </row>
    <row r="73" spans="1:6" s="75" customFormat="1" ht="11.25">
      <c r="A73" s="109"/>
      <c r="B73" s="109"/>
      <c r="C73" s="110"/>
      <c r="D73" s="109"/>
      <c r="E73" s="109"/>
      <c r="F73" s="109"/>
    </row>
    <row r="74" spans="1:6" s="75" customFormat="1" ht="11.25">
      <c r="A74" s="109"/>
      <c r="B74" s="109"/>
      <c r="C74" s="110"/>
      <c r="D74" s="109"/>
      <c r="E74" s="109"/>
      <c r="F74" s="109"/>
    </row>
    <row r="75" spans="1:6" s="75" customFormat="1" ht="11.25">
      <c r="A75" s="109"/>
      <c r="B75" s="109"/>
      <c r="C75" s="110"/>
      <c r="D75" s="109"/>
      <c r="E75" s="109"/>
      <c r="F75" s="109"/>
    </row>
    <row r="76" spans="1:6" s="75" customFormat="1" ht="11.25">
      <c r="A76" s="109"/>
      <c r="B76" s="109"/>
      <c r="C76" s="110"/>
      <c r="D76" s="109"/>
      <c r="E76" s="109"/>
      <c r="F76" s="109"/>
    </row>
    <row r="77" spans="1:6" s="75" customFormat="1" ht="11.25">
      <c r="A77" s="109"/>
      <c r="B77" s="109"/>
      <c r="C77" s="110"/>
      <c r="D77" s="109"/>
      <c r="E77" s="109"/>
      <c r="F77" s="109"/>
    </row>
    <row r="78" spans="1:6" s="75" customFormat="1" ht="11.25">
      <c r="A78" s="109"/>
      <c r="B78" s="109"/>
      <c r="C78" s="110"/>
      <c r="D78" s="109"/>
      <c r="E78" s="109"/>
      <c r="F78" s="109"/>
    </row>
    <row r="79" spans="1:6" s="75" customFormat="1" ht="11.25">
      <c r="A79" s="109"/>
      <c r="B79" s="109"/>
      <c r="C79" s="110"/>
      <c r="D79" s="109"/>
      <c r="E79" s="109"/>
      <c r="F79" s="109"/>
    </row>
    <row r="80" spans="1:6" s="75" customFormat="1" ht="11.25">
      <c r="A80" s="109"/>
      <c r="B80" s="109"/>
      <c r="C80" s="110"/>
      <c r="D80" s="109"/>
      <c r="E80" s="109"/>
      <c r="F80" s="109"/>
    </row>
    <row r="81" spans="1:6" s="75" customFormat="1" ht="11.25">
      <c r="A81" s="109"/>
      <c r="B81" s="109"/>
      <c r="C81" s="110"/>
      <c r="D81" s="109"/>
      <c r="E81" s="109"/>
      <c r="F81" s="109"/>
    </row>
    <row r="82" spans="1:6" s="75" customFormat="1" ht="11.25">
      <c r="A82" s="109"/>
      <c r="B82" s="109"/>
      <c r="C82" s="110"/>
      <c r="D82" s="109"/>
      <c r="E82" s="109"/>
      <c r="F82" s="109"/>
    </row>
    <row r="83" spans="1:6" s="75" customFormat="1" ht="11.25">
      <c r="A83" s="109"/>
      <c r="B83" s="109"/>
      <c r="C83" s="110"/>
      <c r="D83" s="109"/>
      <c r="E83" s="109"/>
      <c r="F83" s="109"/>
    </row>
    <row r="84" spans="1:6" s="75" customFormat="1" ht="11.25">
      <c r="A84" s="109"/>
      <c r="B84" s="109"/>
      <c r="C84" s="110"/>
      <c r="D84" s="109"/>
      <c r="E84" s="109"/>
      <c r="F84" s="109"/>
    </row>
    <row r="85" spans="1:6" s="75" customFormat="1" ht="11.25">
      <c r="A85" s="109"/>
      <c r="B85" s="109"/>
      <c r="C85" s="110"/>
      <c r="D85" s="109"/>
      <c r="E85" s="109"/>
      <c r="F85" s="109"/>
    </row>
    <row r="86" spans="1:6" s="75" customFormat="1" ht="11.25">
      <c r="A86" s="109"/>
      <c r="B86" s="109"/>
      <c r="C86" s="110"/>
      <c r="D86" s="109"/>
      <c r="E86" s="109"/>
      <c r="F86" s="109"/>
    </row>
    <row r="87" spans="1:6" s="75" customFormat="1" ht="11.25">
      <c r="A87" s="109"/>
      <c r="B87" s="109"/>
      <c r="C87" s="110"/>
      <c r="D87" s="109"/>
      <c r="E87" s="109"/>
      <c r="F87" s="109"/>
    </row>
    <row r="88" spans="1:6" s="75" customFormat="1" ht="11.25">
      <c r="A88" s="109"/>
      <c r="B88" s="109"/>
      <c r="C88" s="110"/>
      <c r="D88" s="109"/>
      <c r="E88" s="109"/>
      <c r="F88" s="109"/>
    </row>
    <row r="89" spans="1:6" s="75" customFormat="1" ht="11.25">
      <c r="A89" s="109"/>
      <c r="B89" s="109"/>
      <c r="C89" s="110"/>
      <c r="D89" s="109"/>
      <c r="E89" s="109"/>
      <c r="F89" s="109"/>
    </row>
    <row r="90" spans="1:6" s="75" customFormat="1" ht="11.25">
      <c r="A90" s="109"/>
      <c r="B90" s="109"/>
      <c r="C90" s="110"/>
      <c r="D90" s="109"/>
      <c r="E90" s="109"/>
      <c r="F90" s="109"/>
    </row>
    <row r="91" spans="1:6" s="75" customFormat="1" ht="11.25">
      <c r="A91" s="109"/>
      <c r="B91" s="109"/>
      <c r="C91" s="110"/>
      <c r="D91" s="109"/>
      <c r="E91" s="109"/>
      <c r="F91" s="109"/>
    </row>
    <row r="92" spans="1:6" s="75" customFormat="1" ht="11.25">
      <c r="A92" s="109"/>
      <c r="B92" s="109"/>
      <c r="C92" s="110"/>
      <c r="D92" s="109"/>
      <c r="E92" s="109"/>
      <c r="F92" s="109"/>
    </row>
    <row r="93" spans="1:6" s="75" customFormat="1" ht="11.25">
      <c r="A93" s="109"/>
      <c r="B93" s="109"/>
      <c r="C93" s="110"/>
      <c r="D93" s="109"/>
      <c r="E93" s="109"/>
      <c r="F93" s="109"/>
    </row>
    <row r="94" spans="1:6" s="75" customFormat="1" ht="11.25">
      <c r="A94" s="109"/>
      <c r="B94" s="109"/>
      <c r="C94" s="110"/>
      <c r="D94" s="109"/>
      <c r="E94" s="109"/>
      <c r="F94" s="109"/>
    </row>
    <row r="95" spans="1:6" s="75" customFormat="1" ht="11.25">
      <c r="A95" s="109"/>
      <c r="B95" s="109"/>
      <c r="C95" s="110"/>
      <c r="D95" s="109"/>
      <c r="E95" s="109"/>
      <c r="F95" s="109"/>
    </row>
    <row r="96" spans="1:6" s="75" customFormat="1" ht="11.25">
      <c r="A96" s="109"/>
      <c r="B96" s="109"/>
      <c r="C96" s="110"/>
      <c r="D96" s="109"/>
      <c r="E96" s="109"/>
      <c r="F96" s="109"/>
    </row>
    <row r="97" spans="1:6" s="75" customFormat="1" ht="11.25">
      <c r="A97" s="109"/>
      <c r="B97" s="109"/>
      <c r="C97" s="110"/>
      <c r="D97" s="109"/>
      <c r="E97" s="109"/>
      <c r="F97" s="109"/>
    </row>
    <row r="98" spans="1:6" s="75" customFormat="1" ht="11.25">
      <c r="A98" s="109"/>
      <c r="B98" s="109"/>
      <c r="C98" s="110"/>
      <c r="D98" s="109"/>
      <c r="E98" s="109"/>
      <c r="F98" s="109"/>
    </row>
    <row r="99" spans="1:6" s="75" customFormat="1" ht="11.25">
      <c r="A99" s="109"/>
      <c r="B99" s="109"/>
      <c r="C99" s="110"/>
      <c r="D99" s="109"/>
      <c r="E99" s="109"/>
      <c r="F99" s="109"/>
    </row>
    <row r="100" spans="1:6" s="75" customFormat="1" ht="11.25">
      <c r="A100" s="109"/>
      <c r="B100" s="109"/>
      <c r="C100" s="110"/>
      <c r="D100" s="109"/>
      <c r="E100" s="109"/>
      <c r="F100" s="109"/>
    </row>
    <row r="101" spans="1:6" s="75" customFormat="1" ht="11.25">
      <c r="A101" s="109"/>
      <c r="B101" s="109"/>
      <c r="C101" s="110"/>
      <c r="D101" s="109"/>
      <c r="E101" s="109"/>
      <c r="F101" s="109"/>
    </row>
    <row r="102" spans="1:6" s="75" customFormat="1" ht="11.25">
      <c r="A102" s="109"/>
      <c r="B102" s="109"/>
      <c r="C102" s="110"/>
      <c r="D102" s="109"/>
      <c r="E102" s="109"/>
      <c r="F102" s="109"/>
    </row>
    <row r="103" spans="1:6" s="75" customFormat="1" ht="11.25">
      <c r="A103" s="109"/>
      <c r="B103" s="109"/>
      <c r="C103" s="110"/>
      <c r="D103" s="109"/>
      <c r="E103" s="109"/>
      <c r="F103" s="109"/>
    </row>
    <row r="104" spans="1:6" s="75" customFormat="1" ht="11.25">
      <c r="A104" s="109"/>
      <c r="B104" s="109"/>
      <c r="C104" s="110"/>
      <c r="D104" s="109"/>
      <c r="E104" s="109"/>
      <c r="F104" s="109"/>
    </row>
    <row r="105" spans="1:6" s="75" customFormat="1" ht="11.25">
      <c r="A105" s="109"/>
      <c r="B105" s="109"/>
      <c r="C105" s="110"/>
      <c r="D105" s="109"/>
      <c r="E105" s="109"/>
      <c r="F105" s="109"/>
    </row>
    <row r="106" spans="1:6" s="75" customFormat="1" ht="11.25">
      <c r="A106" s="109"/>
      <c r="B106" s="109"/>
      <c r="C106" s="110"/>
      <c r="D106" s="109"/>
      <c r="E106" s="109"/>
      <c r="F106" s="109"/>
    </row>
    <row r="107" spans="1:6" s="75" customFormat="1" ht="11.25">
      <c r="A107" s="109"/>
      <c r="B107" s="109"/>
      <c r="C107" s="110"/>
      <c r="D107" s="109"/>
      <c r="E107" s="109"/>
      <c r="F107" s="109"/>
    </row>
    <row r="108" spans="1:6" s="75" customFormat="1" ht="11.25">
      <c r="A108" s="109"/>
      <c r="B108" s="109"/>
      <c r="C108" s="110"/>
      <c r="D108" s="109"/>
      <c r="E108" s="109"/>
      <c r="F108" s="109"/>
    </row>
    <row r="109" spans="1:6" s="75" customFormat="1" ht="11.25">
      <c r="A109" s="109"/>
      <c r="B109" s="109"/>
      <c r="C109" s="110"/>
      <c r="D109" s="109"/>
      <c r="E109" s="109"/>
      <c r="F109" s="109"/>
    </row>
    <row r="110" spans="1:6" s="75" customFormat="1" ht="11.25">
      <c r="A110" s="109"/>
      <c r="B110" s="109"/>
      <c r="C110" s="110"/>
      <c r="D110" s="109"/>
      <c r="E110" s="109"/>
      <c r="F110" s="109"/>
    </row>
    <row r="111" spans="1:6" s="75" customFormat="1" ht="11.25">
      <c r="A111" s="109"/>
      <c r="B111" s="109"/>
      <c r="C111" s="110"/>
      <c r="D111" s="109"/>
      <c r="E111" s="109"/>
      <c r="F111" s="109"/>
    </row>
    <row r="112" spans="1:6" s="75" customFormat="1" ht="11.25">
      <c r="A112" s="109"/>
      <c r="B112" s="109"/>
      <c r="C112" s="110"/>
      <c r="D112" s="109"/>
      <c r="E112" s="109"/>
      <c r="F112" s="109"/>
    </row>
    <row r="113" spans="1:6" s="75" customFormat="1" ht="11.25">
      <c r="A113" s="109"/>
      <c r="B113" s="109"/>
      <c r="C113" s="110"/>
      <c r="D113" s="109"/>
      <c r="E113" s="109"/>
      <c r="F113" s="109"/>
    </row>
    <row r="114" spans="1:6" s="75" customFormat="1" ht="11.25">
      <c r="A114" s="109"/>
      <c r="B114" s="109"/>
      <c r="C114" s="110"/>
      <c r="D114" s="109"/>
      <c r="E114" s="109"/>
      <c r="F114" s="109"/>
    </row>
    <row r="115" spans="1:6" s="75" customFormat="1" ht="11.25">
      <c r="A115" s="109"/>
      <c r="B115" s="109"/>
      <c r="C115" s="110"/>
      <c r="D115" s="109"/>
      <c r="E115" s="109"/>
      <c r="F115" s="109"/>
    </row>
    <row r="116" spans="1:6" s="75" customFormat="1" ht="11.25">
      <c r="A116" s="109"/>
      <c r="B116" s="109"/>
      <c r="C116" s="110"/>
      <c r="D116" s="109"/>
      <c r="E116" s="109"/>
      <c r="F116" s="109"/>
    </row>
    <row r="117" spans="1:6" s="75" customFormat="1" ht="11.25">
      <c r="A117" s="109"/>
      <c r="B117" s="109"/>
      <c r="C117" s="110"/>
      <c r="D117" s="109"/>
      <c r="E117" s="109"/>
      <c r="F117" s="109"/>
    </row>
    <row r="118" spans="1:6" s="75" customFormat="1" ht="11.25">
      <c r="A118" s="109"/>
      <c r="B118" s="109"/>
      <c r="C118" s="110"/>
      <c r="D118" s="109"/>
      <c r="E118" s="109"/>
      <c r="F118" s="109"/>
    </row>
    <row r="119" spans="1:6" s="75" customFormat="1" ht="11.25">
      <c r="A119" s="109"/>
      <c r="B119" s="109"/>
      <c r="C119" s="110"/>
      <c r="D119" s="109"/>
      <c r="E119" s="109"/>
      <c r="F119" s="109"/>
    </row>
    <row r="120" spans="1:6" s="75" customFormat="1" ht="11.25">
      <c r="A120" s="109"/>
      <c r="B120" s="109"/>
      <c r="C120" s="110"/>
      <c r="D120" s="109"/>
      <c r="E120" s="109"/>
      <c r="F120" s="109"/>
    </row>
    <row r="121" spans="1:6" s="75" customFormat="1" ht="11.25">
      <c r="A121" s="109"/>
      <c r="B121" s="109"/>
      <c r="C121" s="110"/>
      <c r="D121" s="109"/>
      <c r="E121" s="109"/>
      <c r="F121" s="109"/>
    </row>
    <row r="122" spans="1:6" s="75" customFormat="1" ht="11.25">
      <c r="A122" s="109"/>
      <c r="B122" s="109"/>
      <c r="C122" s="110"/>
      <c r="D122" s="109"/>
      <c r="E122" s="109"/>
      <c r="F122" s="109"/>
    </row>
    <row r="123" spans="1:6" s="75" customFormat="1" ht="11.25">
      <c r="A123" s="109"/>
      <c r="B123" s="109"/>
      <c r="C123" s="110"/>
      <c r="D123" s="109"/>
      <c r="E123" s="109"/>
      <c r="F123" s="109"/>
    </row>
    <row r="124" spans="1:6" s="75" customFormat="1" ht="11.25">
      <c r="A124" s="109"/>
      <c r="B124" s="109"/>
      <c r="C124" s="110"/>
      <c r="D124" s="109"/>
      <c r="E124" s="109"/>
      <c r="F124" s="109"/>
    </row>
    <row r="125" spans="1:6" s="75" customFormat="1" ht="11.25">
      <c r="A125" s="109"/>
      <c r="B125" s="109"/>
      <c r="C125" s="110"/>
      <c r="D125" s="109"/>
      <c r="E125" s="109"/>
      <c r="F125" s="109"/>
    </row>
    <row r="126" spans="1:6" s="75" customFormat="1" ht="11.25">
      <c r="A126" s="109"/>
      <c r="B126" s="109"/>
      <c r="C126" s="110"/>
      <c r="D126" s="109"/>
      <c r="E126" s="109"/>
      <c r="F126" s="109"/>
    </row>
    <row r="127" spans="1:6" s="75" customFormat="1" ht="11.25">
      <c r="A127" s="109"/>
      <c r="B127" s="109"/>
      <c r="C127" s="110"/>
      <c r="D127" s="109"/>
      <c r="E127" s="109"/>
      <c r="F127" s="109"/>
    </row>
    <row r="128" spans="1:6" s="75" customFormat="1" ht="11.25">
      <c r="A128" s="109"/>
      <c r="B128" s="109"/>
      <c r="C128" s="110"/>
      <c r="D128" s="109"/>
      <c r="E128" s="109"/>
      <c r="F128" s="109"/>
    </row>
    <row r="129" spans="1:6" s="75" customFormat="1" ht="11.25">
      <c r="A129" s="109"/>
      <c r="B129" s="109"/>
      <c r="C129" s="110"/>
      <c r="D129" s="109"/>
      <c r="E129" s="109"/>
      <c r="F129" s="109"/>
    </row>
    <row r="130" spans="1:6" s="75" customFormat="1" ht="11.25">
      <c r="A130" s="109"/>
      <c r="B130" s="109"/>
      <c r="C130" s="110"/>
      <c r="D130" s="109"/>
      <c r="E130" s="109"/>
      <c r="F130" s="109"/>
    </row>
    <row r="131" spans="1:6" s="75" customFormat="1" ht="11.25">
      <c r="A131" s="109"/>
      <c r="B131" s="109"/>
      <c r="C131" s="110"/>
      <c r="D131" s="109"/>
      <c r="E131" s="109"/>
      <c r="F131" s="109"/>
    </row>
    <row r="132" spans="1:6" s="75" customFormat="1" ht="11.25">
      <c r="A132" s="109"/>
      <c r="B132" s="109"/>
      <c r="C132" s="110"/>
      <c r="D132" s="109"/>
      <c r="E132" s="109"/>
      <c r="F132" s="109"/>
    </row>
    <row r="133" spans="1:6" s="75" customFormat="1" ht="11.25">
      <c r="A133" s="109"/>
      <c r="B133" s="109"/>
      <c r="C133" s="110"/>
      <c r="D133" s="109"/>
      <c r="E133" s="109"/>
      <c r="F133" s="109"/>
    </row>
    <row r="134" spans="1:6" s="75" customFormat="1" ht="11.25">
      <c r="A134" s="109"/>
      <c r="B134" s="109"/>
      <c r="C134" s="110"/>
      <c r="D134" s="109"/>
      <c r="E134" s="109"/>
      <c r="F134" s="109"/>
    </row>
    <row r="135" spans="1:6" s="75" customFormat="1" ht="11.25">
      <c r="A135" s="109"/>
      <c r="B135" s="109"/>
      <c r="C135" s="110"/>
      <c r="D135" s="109"/>
      <c r="E135" s="109"/>
      <c r="F135" s="109"/>
    </row>
    <row r="136" spans="1:6" s="75" customFormat="1" ht="11.25">
      <c r="A136" s="109"/>
      <c r="B136" s="109"/>
      <c r="C136" s="110"/>
      <c r="D136" s="109"/>
      <c r="E136" s="109"/>
      <c r="F136" s="109"/>
    </row>
    <row r="137" spans="1:6" s="75" customFormat="1" ht="11.25">
      <c r="A137" s="109"/>
      <c r="B137" s="109"/>
      <c r="C137" s="110"/>
      <c r="D137" s="109"/>
      <c r="E137" s="109"/>
      <c r="F137" s="109"/>
    </row>
    <row r="138" spans="1:6" s="75" customFormat="1" ht="11.25">
      <c r="A138" s="109"/>
      <c r="B138" s="109"/>
      <c r="C138" s="110"/>
      <c r="D138" s="109"/>
      <c r="E138" s="109"/>
      <c r="F138" s="109"/>
    </row>
    <row r="139" spans="1:6" s="75" customFormat="1" ht="11.25">
      <c r="A139" s="109"/>
      <c r="B139" s="109"/>
      <c r="C139" s="110"/>
      <c r="D139" s="109"/>
      <c r="E139" s="109"/>
      <c r="F139" s="109"/>
    </row>
    <row r="140" spans="1:6" s="75" customFormat="1" ht="11.25">
      <c r="A140" s="109"/>
      <c r="B140" s="109"/>
      <c r="C140" s="110"/>
      <c r="D140" s="109"/>
      <c r="E140" s="109"/>
      <c r="F140" s="109"/>
    </row>
    <row r="141" spans="1:6" s="75" customFormat="1" ht="11.25">
      <c r="A141" s="109"/>
      <c r="B141" s="109"/>
      <c r="C141" s="110"/>
      <c r="D141" s="109"/>
      <c r="E141" s="109"/>
      <c r="F141" s="109"/>
    </row>
    <row r="142" spans="1:6" s="75" customFormat="1" ht="11.25">
      <c r="A142" s="109"/>
      <c r="B142" s="109"/>
      <c r="C142" s="110"/>
      <c r="D142" s="109"/>
      <c r="E142" s="109"/>
      <c r="F142" s="109"/>
    </row>
    <row r="143" spans="1:6" s="75" customFormat="1" ht="11.25">
      <c r="A143" s="109"/>
      <c r="B143" s="109"/>
      <c r="C143" s="110"/>
      <c r="D143" s="109"/>
      <c r="E143" s="109"/>
      <c r="F143" s="109"/>
    </row>
    <row r="144" spans="1:6" s="75" customFormat="1" ht="11.25">
      <c r="A144" s="109"/>
      <c r="B144" s="109"/>
      <c r="C144" s="110"/>
      <c r="D144" s="109"/>
      <c r="E144" s="109"/>
      <c r="F144" s="109"/>
    </row>
    <row r="145" spans="1:6" s="75" customFormat="1" ht="11.25">
      <c r="A145" s="109"/>
      <c r="B145" s="109"/>
      <c r="C145" s="110"/>
      <c r="D145" s="109"/>
      <c r="E145" s="109"/>
      <c r="F145" s="109"/>
    </row>
    <row r="146" spans="1:6" s="75" customFormat="1" ht="11.25">
      <c r="A146" s="109"/>
      <c r="B146" s="109"/>
      <c r="C146" s="110"/>
      <c r="D146" s="109"/>
      <c r="E146" s="109"/>
      <c r="F146" s="109"/>
    </row>
    <row r="147" spans="1:6" s="75" customFormat="1" ht="11.25">
      <c r="A147" s="109"/>
      <c r="B147" s="109"/>
      <c r="C147" s="110"/>
      <c r="D147" s="109"/>
      <c r="E147" s="109"/>
      <c r="F147" s="109"/>
    </row>
    <row r="148" spans="1:6" s="75" customFormat="1" ht="11.25">
      <c r="A148" s="109"/>
      <c r="B148" s="109"/>
      <c r="C148" s="110"/>
      <c r="D148" s="109"/>
      <c r="E148" s="109"/>
      <c r="F148" s="109"/>
    </row>
    <row r="149" spans="1:6" s="75" customFormat="1" ht="11.25">
      <c r="A149" s="109"/>
      <c r="B149" s="109"/>
      <c r="C149" s="110"/>
      <c r="D149" s="109"/>
      <c r="E149" s="109"/>
      <c r="F149" s="109"/>
    </row>
    <row r="150" spans="1:6" s="75" customFormat="1" ht="11.25">
      <c r="A150" s="109"/>
      <c r="B150" s="109"/>
      <c r="C150" s="110"/>
      <c r="D150" s="109"/>
      <c r="E150" s="109"/>
      <c r="F150" s="109"/>
    </row>
    <row r="151" spans="1:6" s="75" customFormat="1" ht="11.25">
      <c r="A151" s="109"/>
      <c r="B151" s="109"/>
      <c r="C151" s="110"/>
      <c r="D151" s="109"/>
      <c r="E151" s="109"/>
      <c r="F151" s="109"/>
    </row>
    <row r="152" spans="1:6" s="75" customFormat="1" ht="11.25">
      <c r="A152" s="109"/>
      <c r="B152" s="109"/>
      <c r="C152" s="110"/>
      <c r="D152" s="109"/>
      <c r="E152" s="109"/>
      <c r="F152" s="109"/>
    </row>
    <row r="153" spans="1:6" s="75" customFormat="1" ht="11.25">
      <c r="A153" s="109"/>
      <c r="B153" s="109"/>
      <c r="C153" s="110"/>
      <c r="D153" s="109"/>
      <c r="E153" s="109"/>
      <c r="F153" s="109"/>
    </row>
    <row r="154" spans="1:6" s="75" customFormat="1" ht="11.25">
      <c r="A154" s="109"/>
      <c r="B154" s="109"/>
      <c r="C154" s="110"/>
      <c r="D154" s="109"/>
      <c r="E154" s="109"/>
      <c r="F154" s="109"/>
    </row>
    <row r="155" spans="1:6" s="75" customFormat="1" ht="11.25">
      <c r="A155" s="109"/>
      <c r="B155" s="109"/>
      <c r="C155" s="110"/>
      <c r="D155" s="109"/>
      <c r="E155" s="109"/>
      <c r="F155" s="109"/>
    </row>
    <row r="156" spans="1:6" s="75" customFormat="1" ht="11.25">
      <c r="A156" s="109"/>
      <c r="B156" s="109"/>
      <c r="C156" s="110"/>
      <c r="D156" s="109"/>
      <c r="E156" s="109"/>
      <c r="F156" s="109"/>
    </row>
    <row r="157" spans="1:6" s="75" customFormat="1" ht="11.25">
      <c r="A157" s="109"/>
      <c r="B157" s="109"/>
      <c r="C157" s="110"/>
      <c r="D157" s="109"/>
      <c r="E157" s="109"/>
      <c r="F157" s="109"/>
    </row>
    <row r="158" spans="1:6" s="75" customFormat="1" ht="11.25">
      <c r="A158" s="109"/>
      <c r="B158" s="109"/>
      <c r="C158" s="110"/>
      <c r="D158" s="109"/>
      <c r="E158" s="109"/>
      <c r="F158" s="109"/>
    </row>
    <row r="159" spans="1:6" s="75" customFormat="1" ht="11.25">
      <c r="A159" s="109"/>
      <c r="B159" s="109"/>
      <c r="C159" s="110"/>
      <c r="D159" s="109"/>
      <c r="E159" s="109"/>
      <c r="F159" s="109"/>
    </row>
    <row r="160" spans="1:6" s="75" customFormat="1" ht="11.25">
      <c r="A160" s="109"/>
      <c r="B160" s="109"/>
      <c r="C160" s="110"/>
      <c r="D160" s="109"/>
      <c r="E160" s="109"/>
      <c r="F160" s="109"/>
    </row>
    <row r="161" spans="1:6" s="75" customFormat="1" ht="11.25">
      <c r="A161" s="109"/>
      <c r="B161" s="109"/>
      <c r="C161" s="110"/>
      <c r="D161" s="109"/>
      <c r="E161" s="109"/>
      <c r="F161" s="109"/>
    </row>
    <row r="162" spans="1:6" s="75" customFormat="1" ht="11.25">
      <c r="A162" s="109"/>
      <c r="B162" s="109"/>
      <c r="C162" s="110"/>
      <c r="D162" s="109"/>
      <c r="E162" s="109"/>
      <c r="F162" s="109"/>
    </row>
    <row r="163" spans="1:6" s="75" customFormat="1" ht="11.25">
      <c r="A163" s="109"/>
      <c r="B163" s="109"/>
      <c r="C163" s="110"/>
      <c r="D163" s="109"/>
      <c r="E163" s="109"/>
      <c r="F163" s="109"/>
    </row>
    <row r="164" spans="1:6" s="75" customFormat="1" ht="11.25">
      <c r="A164" s="109"/>
      <c r="B164" s="109"/>
      <c r="C164" s="110"/>
      <c r="D164" s="109"/>
      <c r="E164" s="109"/>
      <c r="F164" s="109"/>
    </row>
    <row r="165" spans="1:6" s="75" customFormat="1" ht="11.25">
      <c r="A165" s="109"/>
      <c r="B165" s="109"/>
      <c r="C165" s="110"/>
      <c r="D165" s="109"/>
      <c r="E165" s="109"/>
      <c r="F165" s="109"/>
    </row>
    <row r="166" spans="1:6" s="75" customFormat="1" ht="11.25">
      <c r="A166" s="109"/>
      <c r="B166" s="109"/>
      <c r="C166" s="110"/>
      <c r="D166" s="109"/>
      <c r="E166" s="109"/>
      <c r="F166" s="109"/>
    </row>
    <row r="167" spans="1:6" s="75" customFormat="1" ht="11.25">
      <c r="A167" s="109"/>
      <c r="B167" s="109"/>
      <c r="C167" s="110"/>
      <c r="D167" s="109"/>
      <c r="E167" s="109"/>
      <c r="F167" s="109"/>
    </row>
    <row r="168" spans="1:6" s="75" customFormat="1" ht="11.25">
      <c r="A168" s="109"/>
      <c r="B168" s="109"/>
      <c r="C168" s="110"/>
      <c r="D168" s="109"/>
      <c r="E168" s="109"/>
      <c r="F168" s="109"/>
    </row>
    <row r="169" spans="1:6" s="75" customFormat="1" ht="11.25">
      <c r="A169" s="109"/>
      <c r="B169" s="109"/>
      <c r="C169" s="110"/>
      <c r="D169" s="109"/>
      <c r="E169" s="109"/>
      <c r="F169" s="109"/>
    </row>
    <row r="170" spans="1:6" s="75" customFormat="1" ht="11.25">
      <c r="A170" s="109"/>
      <c r="B170" s="109"/>
      <c r="C170" s="110"/>
      <c r="D170" s="109"/>
      <c r="E170" s="109"/>
      <c r="F170" s="109"/>
    </row>
    <row r="171" spans="1:6" s="75" customFormat="1" ht="11.25">
      <c r="A171" s="109"/>
      <c r="B171" s="109"/>
      <c r="C171" s="110"/>
      <c r="D171" s="109"/>
      <c r="E171" s="109"/>
      <c r="F171" s="109"/>
    </row>
    <row r="172" spans="1:6" s="75" customFormat="1" ht="11.25">
      <c r="A172" s="109"/>
      <c r="B172" s="109"/>
      <c r="C172" s="110"/>
      <c r="D172" s="109"/>
      <c r="E172" s="109"/>
      <c r="F172" s="109"/>
    </row>
    <row r="173" spans="1:6" s="75" customFormat="1" ht="11.25">
      <c r="A173" s="109"/>
      <c r="B173" s="109"/>
      <c r="C173" s="110"/>
      <c r="D173" s="109"/>
      <c r="E173" s="109"/>
      <c r="F173" s="109"/>
    </row>
    <row r="174" spans="1:6" s="75" customFormat="1" ht="11.25">
      <c r="A174" s="109"/>
      <c r="B174" s="109"/>
      <c r="C174" s="110"/>
      <c r="D174" s="109"/>
      <c r="E174" s="109"/>
      <c r="F174" s="109"/>
    </row>
    <row r="175" spans="1:6" s="75" customFormat="1" ht="11.25">
      <c r="A175" s="109"/>
      <c r="B175" s="109"/>
      <c r="C175" s="110"/>
      <c r="D175" s="109"/>
      <c r="E175" s="109"/>
      <c r="F175" s="109"/>
    </row>
    <row r="176" spans="1:6" s="75" customFormat="1" ht="11.25">
      <c r="A176" s="109"/>
      <c r="B176" s="109"/>
      <c r="C176" s="110"/>
      <c r="D176" s="109"/>
      <c r="E176" s="109"/>
      <c r="F176" s="109"/>
    </row>
  </sheetData>
  <sheetProtection/>
  <mergeCells count="3">
    <mergeCell ref="A9:F9"/>
    <mergeCell ref="A10:F10"/>
    <mergeCell ref="A12:F12"/>
  </mergeCells>
  <printOptions/>
  <pageMargins left="1.14" right="0.75" top="0.67" bottom="0.69" header="0.2" footer="0.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mayjb</cp:lastModifiedBy>
  <cp:lastPrinted>2008-09-29T08:30:10Z</cp:lastPrinted>
  <dcterms:created xsi:type="dcterms:W3CDTF">2002-06-20T03:17:09Z</dcterms:created>
  <dcterms:modified xsi:type="dcterms:W3CDTF">2008-09-29T08:30:55Z</dcterms:modified>
  <cp:category/>
  <cp:version/>
  <cp:contentType/>
  <cp:contentStatus/>
</cp:coreProperties>
</file>